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b2-3\Dialogue de gestion\Campagne_2022\Masse salariale\Méthode 2\"/>
    </mc:Choice>
  </mc:AlternateContent>
  <bookViews>
    <workbookView xWindow="0" yWindow="0" windowWidth="20490" windowHeight="7020" tabRatio="760" firstSheet="3" activeTab="6"/>
  </bookViews>
  <sheets>
    <sheet name="GUIDE DSG" sheetId="29" r:id="rId1"/>
    <sheet name="ETPT SCHEMA EMPLOIS SS PLAF" sheetId="19" r:id="rId2"/>
    <sheet name="ETPT SCHEMA EMPLOIS HORS PLAF" sheetId="23" r:id="rId3"/>
    <sheet name="EFFETS FINANCIERS FLUX ETPT" sheetId="20" r:id="rId4"/>
    <sheet name="GVT" sheetId="21" r:id="rId5"/>
    <sheet name="PRIMES HC VACATIONS" sheetId="26" r:id="rId6"/>
    <sheet name="SYNTHESE DETERMTS EVOLUTION MS" sheetId="27" r:id="rId7"/>
    <sheet name="GRAPHIQUE" sheetId="28" r:id="rId8"/>
  </sheets>
  <definedNames>
    <definedName name="Print_Area" localSheetId="3">'EFFETS FINANCIERS FLUX ETPT'!$A$1:$K$64</definedName>
    <definedName name="Print_Area" localSheetId="2">'ETPT SCHEMA EMPLOIS HORS PLAF'!$A$1:$W$41</definedName>
    <definedName name="Print_Area" localSheetId="1">'ETPT SCHEMA EMPLOIS SS PLAF'!$A$1:$W$99</definedName>
    <definedName name="Print_Area" localSheetId="4">GVT!$A$1:$AD$66</definedName>
    <definedName name="Print_Area" localSheetId="5">'PRIMES HC VACATIONS'!$A$1:$N$24</definedName>
    <definedName name="_xlnm.Print_Area" localSheetId="3">'EFFETS FINANCIERS FLUX ETPT'!$A$1:$K$64</definedName>
    <definedName name="_xlnm.Print_Area" localSheetId="2">'ETPT SCHEMA EMPLOIS HORS PLAF'!$A$1:$W$41</definedName>
    <definedName name="_xlnm.Print_Area" localSheetId="1">'ETPT SCHEMA EMPLOIS SS PLAF'!$A$1:$W$99</definedName>
    <definedName name="_xlnm.Print_Area" localSheetId="4">GVT!$A$1:$AD$66</definedName>
    <definedName name="_xlnm.Print_Area" localSheetId="5">'PRIMES HC VACATIONS'!$A$1:$N$23</definedName>
    <definedName name="_xlnm.Print_Area" localSheetId="6">'SYNTHESE DETERMTS EVOLUTION MS'!$A$1:$G$24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7" l="1"/>
  <c r="E24" i="27"/>
  <c r="D24" i="27"/>
  <c r="P47" i="21" l="1"/>
  <c r="P46" i="21"/>
  <c r="P45" i="21"/>
  <c r="P44" i="21"/>
  <c r="P43" i="21"/>
  <c r="P42" i="21"/>
  <c r="P40" i="21"/>
  <c r="P39" i="21"/>
  <c r="P38" i="21"/>
  <c r="P37" i="21"/>
  <c r="P36" i="21"/>
  <c r="P35" i="21"/>
  <c r="P34" i="21"/>
  <c r="P33" i="21"/>
  <c r="P32" i="21"/>
  <c r="P31" i="21"/>
  <c r="AC47" i="21"/>
  <c r="AC46" i="21"/>
  <c r="AC45" i="21"/>
  <c r="AC44" i="21"/>
  <c r="AC43" i="21"/>
  <c r="AC42" i="21"/>
  <c r="AC40" i="21"/>
  <c r="AC39" i="21"/>
  <c r="AC38" i="21"/>
  <c r="AC37" i="21"/>
  <c r="AC36" i="21"/>
  <c r="AC35" i="21"/>
  <c r="AC34" i="21"/>
  <c r="AC33" i="21"/>
  <c r="AC32" i="21"/>
  <c r="AC31" i="21"/>
  <c r="X47" i="21"/>
  <c r="X46" i="21"/>
  <c r="X45" i="21"/>
  <c r="X44" i="21"/>
  <c r="X43" i="21"/>
  <c r="X42" i="21"/>
  <c r="X40" i="21"/>
  <c r="X39" i="21"/>
  <c r="X38" i="21"/>
  <c r="X37" i="21"/>
  <c r="X36" i="21"/>
  <c r="X35" i="21"/>
  <c r="X34" i="21"/>
  <c r="X33" i="21"/>
  <c r="X32" i="21"/>
  <c r="X31" i="21"/>
  <c r="U47" i="21"/>
  <c r="U46" i="21"/>
  <c r="U45" i="21"/>
  <c r="U44" i="21"/>
  <c r="U43" i="21"/>
  <c r="U42" i="21"/>
  <c r="U40" i="21"/>
  <c r="U39" i="21"/>
  <c r="U38" i="21"/>
  <c r="U37" i="21"/>
  <c r="U36" i="21"/>
  <c r="U35" i="21"/>
  <c r="U34" i="21"/>
  <c r="U33" i="21"/>
  <c r="U32" i="21"/>
  <c r="U31" i="21"/>
  <c r="M47" i="21"/>
  <c r="M46" i="21"/>
  <c r="M45" i="21"/>
  <c r="M44" i="21"/>
  <c r="M43" i="21"/>
  <c r="M42" i="21"/>
  <c r="M40" i="21"/>
  <c r="M39" i="21"/>
  <c r="M38" i="21"/>
  <c r="M37" i="21"/>
  <c r="M36" i="21"/>
  <c r="M35" i="21"/>
  <c r="M34" i="21"/>
  <c r="M33" i="21"/>
  <c r="M32" i="21"/>
  <c r="M31" i="21"/>
  <c r="H47" i="21"/>
  <c r="H46" i="21"/>
  <c r="H45" i="21"/>
  <c r="H44" i="21"/>
  <c r="H43" i="21"/>
  <c r="H42" i="21"/>
  <c r="H40" i="21"/>
  <c r="H39" i="21"/>
  <c r="H38" i="21"/>
  <c r="H37" i="21"/>
  <c r="H36" i="21"/>
  <c r="H35" i="21"/>
  <c r="H34" i="21"/>
  <c r="H33" i="21"/>
  <c r="H32" i="21"/>
  <c r="H31" i="21"/>
  <c r="F7" i="27" l="1"/>
  <c r="E7" i="27"/>
  <c r="D7" i="27"/>
  <c r="E47" i="21" l="1"/>
  <c r="E46" i="21"/>
  <c r="E45" i="21"/>
  <c r="E44" i="21"/>
  <c r="E43" i="21"/>
  <c r="F14" i="27"/>
  <c r="E14" i="27"/>
  <c r="F13" i="27"/>
  <c r="F12" i="27"/>
  <c r="D5" i="27" l="1"/>
  <c r="C72" i="20" l="1"/>
  <c r="E5" i="27" l="1"/>
  <c r="U15" i="21"/>
  <c r="U19" i="21"/>
  <c r="U20" i="21"/>
  <c r="B8" i="28" l="1"/>
  <c r="E12" i="28"/>
  <c r="D12" i="28"/>
  <c r="C12" i="28"/>
  <c r="B12" i="28"/>
  <c r="D17" i="26" l="1"/>
  <c r="K17" i="26" l="1"/>
  <c r="J17" i="26"/>
  <c r="I17" i="26"/>
  <c r="H17" i="26"/>
  <c r="G17" i="26"/>
  <c r="F17" i="26"/>
  <c r="E17" i="26"/>
  <c r="C17" i="26"/>
  <c r="K13" i="26"/>
  <c r="J13" i="26"/>
  <c r="I13" i="26"/>
  <c r="H13" i="26"/>
  <c r="G13" i="26"/>
  <c r="F13" i="26"/>
  <c r="E13" i="26"/>
  <c r="D13" i="26"/>
  <c r="D18" i="26" s="1"/>
  <c r="D16" i="27" s="1"/>
  <c r="C13" i="26"/>
  <c r="D12" i="27" s="1"/>
  <c r="F18" i="26" l="1"/>
  <c r="E12" i="27"/>
  <c r="H18" i="26"/>
  <c r="I18" i="26"/>
  <c r="B10" i="28"/>
  <c r="G18" i="26"/>
  <c r="E16" i="27" s="1"/>
  <c r="D14" i="27"/>
  <c r="J18" i="26"/>
  <c r="F16" i="27" s="1"/>
  <c r="C18" i="26"/>
  <c r="K18" i="26"/>
  <c r="E18" i="26"/>
  <c r="B11" i="28"/>
  <c r="C69" i="21"/>
  <c r="I63" i="20" l="1"/>
  <c r="F63" i="20"/>
  <c r="C63" i="20"/>
  <c r="S40" i="23"/>
  <c r="N40" i="23"/>
  <c r="I40" i="23"/>
  <c r="D40" i="23"/>
  <c r="S31" i="23"/>
  <c r="N31" i="23"/>
  <c r="I31" i="23"/>
  <c r="D31" i="23"/>
  <c r="S19" i="23"/>
  <c r="N19" i="23"/>
  <c r="I19" i="23"/>
  <c r="D19" i="23"/>
  <c r="S89" i="19"/>
  <c r="N89" i="19"/>
  <c r="I89" i="19"/>
  <c r="D89" i="19"/>
  <c r="S50" i="19" l="1"/>
  <c r="N50" i="19"/>
  <c r="I50" i="19"/>
  <c r="D50" i="19"/>
  <c r="F15" i="27"/>
  <c r="E11" i="28" s="1"/>
  <c r="E10" i="28"/>
  <c r="E15" i="27"/>
  <c r="E13" i="27"/>
  <c r="D15" i="27"/>
  <c r="C11" i="28" s="1"/>
  <c r="D13" i="27"/>
  <c r="C10" i="28" s="1"/>
  <c r="B24" i="27"/>
  <c r="D6" i="27"/>
  <c r="C8" i="28" s="1"/>
  <c r="F5" i="27"/>
  <c r="D10" i="28" l="1"/>
  <c r="D11" i="28"/>
  <c r="X65" i="21"/>
  <c r="P65" i="21"/>
  <c r="X61" i="21"/>
  <c r="P61" i="21"/>
  <c r="G65" i="21"/>
  <c r="G61" i="21"/>
  <c r="Z47" i="21"/>
  <c r="AA47" i="21" s="1"/>
  <c r="Z46" i="21"/>
  <c r="AA46" i="21" s="1"/>
  <c r="Z45" i="21"/>
  <c r="AA45" i="21" s="1"/>
  <c r="Z44" i="21"/>
  <c r="AA44" i="21" s="1"/>
  <c r="Z43" i="21"/>
  <c r="AA43" i="21" s="1"/>
  <c r="Z42" i="21"/>
  <c r="AA42" i="21" s="1"/>
  <c r="Z40" i="21"/>
  <c r="AA40" i="21" s="1"/>
  <c r="Z39" i="21"/>
  <c r="AA39" i="21" s="1"/>
  <c r="Z38" i="21"/>
  <c r="AA38" i="21" s="1"/>
  <c r="Z37" i="21"/>
  <c r="AA37" i="21" s="1"/>
  <c r="Z36" i="21"/>
  <c r="AA36" i="21" s="1"/>
  <c r="Z35" i="21"/>
  <c r="AA35" i="21" s="1"/>
  <c r="Z34" i="21"/>
  <c r="AA34" i="21" s="1"/>
  <c r="Z33" i="21"/>
  <c r="AA33" i="21" s="1"/>
  <c r="Z32" i="21"/>
  <c r="AA32" i="21" s="1"/>
  <c r="Z31" i="21"/>
  <c r="AA31" i="21" s="1"/>
  <c r="R47" i="21"/>
  <c r="R46" i="21"/>
  <c r="S46" i="21" s="1"/>
  <c r="R45" i="21"/>
  <c r="S45" i="21" s="1"/>
  <c r="R44" i="21"/>
  <c r="S44" i="21" s="1"/>
  <c r="R43" i="21"/>
  <c r="S43" i="21" s="1"/>
  <c r="R42" i="21"/>
  <c r="S42" i="21" s="1"/>
  <c r="R40" i="21"/>
  <c r="S40" i="21" s="1"/>
  <c r="R39" i="21"/>
  <c r="S39" i="21" s="1"/>
  <c r="R38" i="21"/>
  <c r="R37" i="21"/>
  <c r="S37" i="21" s="1"/>
  <c r="R36" i="21"/>
  <c r="S36" i="21" s="1"/>
  <c r="R35" i="21"/>
  <c r="S35" i="21" s="1"/>
  <c r="R34" i="21"/>
  <c r="S34" i="21" s="1"/>
  <c r="R33" i="21"/>
  <c r="S33" i="21" s="1"/>
  <c r="R32" i="21"/>
  <c r="S32" i="21" s="1"/>
  <c r="R31" i="21"/>
  <c r="J47" i="21"/>
  <c r="K47" i="21" s="1"/>
  <c r="J46" i="21"/>
  <c r="K46" i="21" s="1"/>
  <c r="J45" i="21"/>
  <c r="K45" i="21" s="1"/>
  <c r="J44" i="21"/>
  <c r="K44" i="21" s="1"/>
  <c r="J43" i="21"/>
  <c r="K43" i="21" s="1"/>
  <c r="J42" i="21"/>
  <c r="K42" i="21" s="1"/>
  <c r="J40" i="21"/>
  <c r="K40" i="21" s="1"/>
  <c r="J39" i="21"/>
  <c r="K39" i="21" s="1"/>
  <c r="J38" i="21"/>
  <c r="J37" i="21"/>
  <c r="K37" i="21" s="1"/>
  <c r="J36" i="21"/>
  <c r="K36" i="21" s="1"/>
  <c r="J35" i="21"/>
  <c r="K35" i="21" s="1"/>
  <c r="J34" i="21"/>
  <c r="K34" i="21" s="1"/>
  <c r="J33" i="21"/>
  <c r="K33" i="21" s="1"/>
  <c r="J32" i="21"/>
  <c r="K32" i="21" s="1"/>
  <c r="J31" i="21"/>
  <c r="I47" i="21"/>
  <c r="I46" i="21"/>
  <c r="I45" i="21"/>
  <c r="I44" i="21"/>
  <c r="I43" i="21"/>
  <c r="I42" i="21"/>
  <c r="I40" i="21"/>
  <c r="I39" i="21"/>
  <c r="I38" i="21"/>
  <c r="I37" i="21"/>
  <c r="I36" i="21"/>
  <c r="I35" i="21"/>
  <c r="I34" i="21"/>
  <c r="I33" i="21"/>
  <c r="I32" i="21"/>
  <c r="I31" i="21"/>
  <c r="Y47" i="21"/>
  <c r="Y46" i="21"/>
  <c r="Y45" i="21"/>
  <c r="Y44" i="21"/>
  <c r="Y43" i="21"/>
  <c r="Y42" i="21"/>
  <c r="Y40" i="21"/>
  <c r="Y39" i="21"/>
  <c r="Y38" i="21"/>
  <c r="Y37" i="21"/>
  <c r="Y36" i="21"/>
  <c r="Y35" i="21"/>
  <c r="Y34" i="21"/>
  <c r="Y33" i="21"/>
  <c r="Y32" i="21"/>
  <c r="Y31" i="21"/>
  <c r="Q47" i="21"/>
  <c r="Q46" i="21"/>
  <c r="Q45" i="21"/>
  <c r="Q44" i="21"/>
  <c r="Q43" i="21"/>
  <c r="Q42" i="21"/>
  <c r="Q40" i="21"/>
  <c r="Q39" i="21"/>
  <c r="Q38" i="21"/>
  <c r="Q37" i="21"/>
  <c r="Q36" i="21"/>
  <c r="Q35" i="21"/>
  <c r="Q34" i="21"/>
  <c r="Q33" i="21"/>
  <c r="Q32" i="21"/>
  <c r="Q31" i="21"/>
  <c r="F47" i="21"/>
  <c r="F46" i="21"/>
  <c r="F45" i="21"/>
  <c r="F44" i="21"/>
  <c r="F43" i="21"/>
  <c r="E42" i="21"/>
  <c r="F42" i="21" s="1"/>
  <c r="E40" i="21"/>
  <c r="F40" i="21" s="1"/>
  <c r="E39" i="21"/>
  <c r="F39" i="21" s="1"/>
  <c r="E38" i="21"/>
  <c r="F38" i="21" s="1"/>
  <c r="E37" i="21"/>
  <c r="F37" i="21" s="1"/>
  <c r="E36" i="21"/>
  <c r="F36" i="21" s="1"/>
  <c r="E35" i="21"/>
  <c r="F35" i="21" s="1"/>
  <c r="E34" i="21"/>
  <c r="F34" i="21" s="1"/>
  <c r="E33" i="21"/>
  <c r="F33" i="21" s="1"/>
  <c r="E32" i="21"/>
  <c r="F32" i="21" s="1"/>
  <c r="E31" i="21"/>
  <c r="F31" i="21" s="1"/>
  <c r="D47" i="21"/>
  <c r="D46" i="21"/>
  <c r="D45" i="21"/>
  <c r="D44" i="21"/>
  <c r="D43" i="21"/>
  <c r="D42" i="21"/>
  <c r="D40" i="21"/>
  <c r="D39" i="21"/>
  <c r="D38" i="21"/>
  <c r="D37" i="21"/>
  <c r="D36" i="21"/>
  <c r="D35" i="21"/>
  <c r="D34" i="21"/>
  <c r="D33" i="21"/>
  <c r="D32" i="21"/>
  <c r="D31" i="21"/>
  <c r="G66" i="21" l="1"/>
  <c r="D48" i="21"/>
  <c r="Q48" i="21"/>
  <c r="I48" i="21"/>
  <c r="Y48" i="21"/>
  <c r="K38" i="21"/>
  <c r="S38" i="21"/>
  <c r="S47" i="21"/>
  <c r="P66" i="21"/>
  <c r="X66" i="21"/>
  <c r="Q41" i="21"/>
  <c r="I41" i="21"/>
  <c r="Y41" i="21"/>
  <c r="S31" i="21"/>
  <c r="K31" i="21"/>
  <c r="D41" i="21"/>
  <c r="I49" i="21" l="1"/>
  <c r="D49" i="21"/>
  <c r="Q49" i="21"/>
  <c r="Y49" i="21"/>
  <c r="AA10" i="21"/>
  <c r="AC10" i="21" s="1"/>
  <c r="AA11" i="21"/>
  <c r="AC11" i="21" s="1"/>
  <c r="AA12" i="21"/>
  <c r="AC12" i="21" s="1"/>
  <c r="AA13" i="21"/>
  <c r="AC13" i="21" s="1"/>
  <c r="AA14" i="21"/>
  <c r="AC14" i="21" s="1"/>
  <c r="AA16" i="21"/>
  <c r="AC16" i="21" s="1"/>
  <c r="AA17" i="21"/>
  <c r="AC17" i="21" s="1"/>
  <c r="AA18" i="21"/>
  <c r="AC18" i="21" s="1"/>
  <c r="T18" i="21"/>
  <c r="V18" i="21" s="1"/>
  <c r="T17" i="21"/>
  <c r="V17" i="21" s="1"/>
  <c r="T16" i="21"/>
  <c r="V16" i="21" s="1"/>
  <c r="T14" i="21"/>
  <c r="V14" i="21" s="1"/>
  <c r="T13" i="21"/>
  <c r="V13" i="21" s="1"/>
  <c r="T12" i="21"/>
  <c r="V12" i="21" s="1"/>
  <c r="T11" i="21"/>
  <c r="V11" i="21" s="1"/>
  <c r="T10" i="21"/>
  <c r="V10" i="21" s="1"/>
  <c r="M10" i="21"/>
  <c r="O10" i="21" s="1"/>
  <c r="M11" i="21"/>
  <c r="O11" i="21" s="1"/>
  <c r="M12" i="21"/>
  <c r="O12" i="21" s="1"/>
  <c r="M13" i="21"/>
  <c r="O13" i="21" s="1"/>
  <c r="M14" i="21"/>
  <c r="O14" i="21" s="1"/>
  <c r="M16" i="21"/>
  <c r="O16" i="21" s="1"/>
  <c r="M17" i="21"/>
  <c r="M18" i="21"/>
  <c r="O18" i="21" s="1"/>
  <c r="F18" i="21"/>
  <c r="H18" i="21" s="1"/>
  <c r="F17" i="21"/>
  <c r="F16" i="21"/>
  <c r="H16" i="21" s="1"/>
  <c r="F14" i="21"/>
  <c r="H14" i="21" s="1"/>
  <c r="F13" i="21"/>
  <c r="H13" i="21" s="1"/>
  <c r="F12" i="21"/>
  <c r="F11" i="21"/>
  <c r="H11" i="21" s="1"/>
  <c r="F10" i="21"/>
  <c r="H10" i="21" s="1"/>
  <c r="AD19" i="21"/>
  <c r="AB19" i="21"/>
  <c r="Z19" i="21"/>
  <c r="Y19" i="21"/>
  <c r="X19" i="21"/>
  <c r="W19" i="21"/>
  <c r="S19" i="21"/>
  <c r="R19" i="21"/>
  <c r="Q19" i="21"/>
  <c r="P19" i="21"/>
  <c r="N19" i="21"/>
  <c r="L19" i="21"/>
  <c r="K19" i="21"/>
  <c r="J19" i="21"/>
  <c r="I19" i="21"/>
  <c r="G19" i="21"/>
  <c r="E19" i="21"/>
  <c r="D19" i="21"/>
  <c r="C19" i="21"/>
  <c r="AD15" i="21"/>
  <c r="AB15" i="21"/>
  <c r="Z15" i="21"/>
  <c r="Y15" i="21"/>
  <c r="X15" i="21"/>
  <c r="W15" i="21"/>
  <c r="S15" i="21"/>
  <c r="R15" i="21"/>
  <c r="Q15" i="21"/>
  <c r="P15" i="21"/>
  <c r="N15" i="21"/>
  <c r="L15" i="21"/>
  <c r="K15" i="21"/>
  <c r="J15" i="21"/>
  <c r="I15" i="21"/>
  <c r="G15" i="21"/>
  <c r="E15" i="21"/>
  <c r="D15" i="21"/>
  <c r="C15" i="21"/>
  <c r="I62" i="20"/>
  <c r="F62" i="20"/>
  <c r="C62" i="20"/>
  <c r="I61" i="20"/>
  <c r="I64" i="20" s="1"/>
  <c r="F61" i="20"/>
  <c r="C61" i="20"/>
  <c r="AB20" i="21" l="1"/>
  <c r="I20" i="21"/>
  <c r="Y20" i="21"/>
  <c r="F19" i="21"/>
  <c r="T19" i="21"/>
  <c r="Z20" i="21"/>
  <c r="G20" i="21"/>
  <c r="L20" i="21"/>
  <c r="R20" i="21"/>
  <c r="C20" i="21"/>
  <c r="N20" i="21"/>
  <c r="S20" i="21"/>
  <c r="X20" i="21"/>
  <c r="D20" i="21"/>
  <c r="J20" i="21"/>
  <c r="H17" i="21"/>
  <c r="H19" i="21" s="1"/>
  <c r="E20" i="21"/>
  <c r="K20" i="21"/>
  <c r="Q20" i="21"/>
  <c r="C64" i="20"/>
  <c r="F64" i="20"/>
  <c r="AC19" i="21"/>
  <c r="M19" i="21"/>
  <c r="AA19" i="21"/>
  <c r="F15" i="21"/>
  <c r="O17" i="21"/>
  <c r="O19" i="21" s="1"/>
  <c r="H12" i="21"/>
  <c r="H15" i="21" s="1"/>
  <c r="V19" i="21"/>
  <c r="O15" i="21"/>
  <c r="V15" i="21"/>
  <c r="AC15" i="21"/>
  <c r="AD20" i="21"/>
  <c r="W20" i="21"/>
  <c r="P20" i="21"/>
  <c r="AA15" i="21"/>
  <c r="T15" i="21"/>
  <c r="M15" i="21"/>
  <c r="T20" i="21" l="1"/>
  <c r="O20" i="21"/>
  <c r="F20" i="21"/>
  <c r="AA20" i="21"/>
  <c r="V20" i="21"/>
  <c r="AC20" i="21"/>
  <c r="M20" i="21"/>
  <c r="H20" i="21"/>
  <c r="S39" i="23" l="1"/>
  <c r="N39" i="23"/>
  <c r="I39" i="23"/>
  <c r="D39" i="23"/>
  <c r="S38" i="23"/>
  <c r="N38" i="23"/>
  <c r="I38" i="23"/>
  <c r="D38" i="23"/>
  <c r="I41" i="23"/>
  <c r="D41" i="23"/>
  <c r="S41" i="23"/>
  <c r="N41" i="23"/>
  <c r="S77" i="19"/>
  <c r="N77" i="19"/>
  <c r="I77" i="19"/>
  <c r="D77" i="19"/>
  <c r="S73" i="19"/>
  <c r="N73" i="19"/>
  <c r="I73" i="19"/>
  <c r="D73" i="19"/>
  <c r="S38" i="19"/>
  <c r="N38" i="19"/>
  <c r="I38" i="19"/>
  <c r="D38" i="19"/>
  <c r="S34" i="19"/>
  <c r="N34" i="19"/>
  <c r="I34" i="19"/>
  <c r="D34" i="19"/>
  <c r="S29" i="19"/>
  <c r="N29" i="19"/>
  <c r="I29" i="19"/>
  <c r="D29" i="19"/>
  <c r="S23" i="19"/>
  <c r="N23" i="19"/>
  <c r="N40" i="19" s="1"/>
  <c r="I23" i="19"/>
  <c r="I40" i="19" s="1"/>
  <c r="D23" i="19"/>
  <c r="S68" i="19"/>
  <c r="S80" i="19" s="1"/>
  <c r="N68" i="19"/>
  <c r="N80" i="19" s="1"/>
  <c r="I68" i="19"/>
  <c r="D68" i="19"/>
  <c r="D80" i="19" s="1"/>
  <c r="S62" i="19"/>
  <c r="S79" i="19" s="1"/>
  <c r="N62" i="19"/>
  <c r="I62" i="19"/>
  <c r="D62" i="19"/>
  <c r="W76" i="19"/>
  <c r="V76" i="19" s="1"/>
  <c r="W75" i="19"/>
  <c r="V75" i="19" s="1"/>
  <c r="W74" i="19"/>
  <c r="V74" i="19" s="1"/>
  <c r="W72" i="19"/>
  <c r="V72" i="19" s="1"/>
  <c r="W71" i="19"/>
  <c r="V71" i="19" s="1"/>
  <c r="W70" i="19"/>
  <c r="V70" i="19" s="1"/>
  <c r="W67" i="19"/>
  <c r="V67" i="19" s="1"/>
  <c r="W66" i="19"/>
  <c r="V66" i="19" s="1"/>
  <c r="W65" i="19"/>
  <c r="V65" i="19" s="1"/>
  <c r="W64" i="19"/>
  <c r="V64" i="19" s="1"/>
  <c r="W63" i="19"/>
  <c r="V63" i="19" s="1"/>
  <c r="W61" i="19"/>
  <c r="V61" i="19" s="1"/>
  <c r="W60" i="19"/>
  <c r="V60" i="19" s="1"/>
  <c r="J32" i="20" s="1"/>
  <c r="W59" i="19"/>
  <c r="V59" i="19" s="1"/>
  <c r="W58" i="19"/>
  <c r="V58" i="19" s="1"/>
  <c r="W57" i="19"/>
  <c r="V57" i="19" s="1"/>
  <c r="R76" i="19"/>
  <c r="Q76" i="19" s="1"/>
  <c r="R75" i="19"/>
  <c r="Q75" i="19" s="1"/>
  <c r="R74" i="19"/>
  <c r="Q74" i="19" s="1"/>
  <c r="R72" i="19"/>
  <c r="R71" i="19"/>
  <c r="Q71" i="19" s="1"/>
  <c r="G36" i="20" s="1"/>
  <c r="R70" i="19"/>
  <c r="R67" i="19"/>
  <c r="Q67" i="19" s="1"/>
  <c r="R66" i="19"/>
  <c r="Q66" i="19" s="1"/>
  <c r="R65" i="19"/>
  <c r="Q65" i="19" s="1"/>
  <c r="R64" i="19"/>
  <c r="Q64" i="19" s="1"/>
  <c r="R63" i="19"/>
  <c r="Q63" i="19" s="1"/>
  <c r="R61" i="19"/>
  <c r="R60" i="19"/>
  <c r="Q60" i="19" s="1"/>
  <c r="R59" i="19"/>
  <c r="R58" i="19"/>
  <c r="R57" i="19"/>
  <c r="M76" i="19"/>
  <c r="L76" i="19" s="1"/>
  <c r="M75" i="19"/>
  <c r="L75" i="19" s="1"/>
  <c r="M74" i="19"/>
  <c r="L74" i="19" s="1"/>
  <c r="M72" i="19"/>
  <c r="M71" i="19"/>
  <c r="M70" i="19"/>
  <c r="M67" i="19"/>
  <c r="L67" i="19" s="1"/>
  <c r="M66" i="19"/>
  <c r="L66" i="19" s="1"/>
  <c r="M65" i="19"/>
  <c r="L65" i="19" s="1"/>
  <c r="M64" i="19"/>
  <c r="L64" i="19" s="1"/>
  <c r="M63" i="19"/>
  <c r="L63" i="19" s="1"/>
  <c r="M61" i="19"/>
  <c r="M60" i="19"/>
  <c r="M59" i="19"/>
  <c r="M58" i="19"/>
  <c r="M57" i="19"/>
  <c r="H76" i="19"/>
  <c r="G76" i="19" s="1"/>
  <c r="H75" i="19"/>
  <c r="G75" i="19" s="1"/>
  <c r="H74" i="19"/>
  <c r="G74" i="19" s="1"/>
  <c r="H72" i="19"/>
  <c r="H71" i="19"/>
  <c r="H70" i="19"/>
  <c r="H67" i="19"/>
  <c r="G67" i="19" s="1"/>
  <c r="H66" i="19"/>
  <c r="G66" i="19" s="1"/>
  <c r="H65" i="19"/>
  <c r="G65" i="19" s="1"/>
  <c r="H64" i="19"/>
  <c r="G64" i="19" s="1"/>
  <c r="H63" i="19"/>
  <c r="G63" i="19" s="1"/>
  <c r="H61" i="19"/>
  <c r="H60" i="19"/>
  <c r="G60" i="19" s="1"/>
  <c r="H59" i="19"/>
  <c r="H58" i="19"/>
  <c r="H57" i="19"/>
  <c r="N98" i="19"/>
  <c r="D98" i="19"/>
  <c r="W37" i="19"/>
  <c r="V37" i="19" s="1"/>
  <c r="AB47" i="21" s="1"/>
  <c r="W36" i="19"/>
  <c r="V36" i="19" s="1"/>
  <c r="AB45" i="21" s="1"/>
  <c r="W35" i="19"/>
  <c r="V35" i="19" s="1"/>
  <c r="AB43" i="21" s="1"/>
  <c r="W33" i="19"/>
  <c r="V33" i="19" s="1"/>
  <c r="W32" i="19"/>
  <c r="V32" i="19" s="1"/>
  <c r="W31" i="19"/>
  <c r="V31" i="19" s="1"/>
  <c r="W28" i="19"/>
  <c r="V28" i="19" s="1"/>
  <c r="AB40" i="21" s="1"/>
  <c r="W27" i="19"/>
  <c r="V27" i="19" s="1"/>
  <c r="AB38" i="21" s="1"/>
  <c r="W26" i="19"/>
  <c r="V26" i="19" s="1"/>
  <c r="AB36" i="21" s="1"/>
  <c r="W25" i="19"/>
  <c r="V25" i="19" s="1"/>
  <c r="AB34" i="21" s="1"/>
  <c r="W24" i="19"/>
  <c r="V24" i="19" s="1"/>
  <c r="AB32" i="21" s="1"/>
  <c r="W22" i="19"/>
  <c r="V22" i="19" s="1"/>
  <c r="W21" i="19"/>
  <c r="V21" i="19" s="1"/>
  <c r="W20" i="19"/>
  <c r="V20" i="19" s="1"/>
  <c r="W19" i="19"/>
  <c r="V19" i="19" s="1"/>
  <c r="W18" i="19"/>
  <c r="V18" i="19" s="1"/>
  <c r="R37" i="19"/>
  <c r="W47" i="21" s="1"/>
  <c r="R36" i="19"/>
  <c r="R35" i="19"/>
  <c r="W43" i="21" s="1"/>
  <c r="R33" i="19"/>
  <c r="R32" i="19"/>
  <c r="Q32" i="19" s="1"/>
  <c r="R31" i="19"/>
  <c r="R28" i="19"/>
  <c r="W40" i="21" s="1"/>
  <c r="R27" i="19"/>
  <c r="R26" i="19"/>
  <c r="W36" i="21" s="1"/>
  <c r="R25" i="19"/>
  <c r="R24" i="19"/>
  <c r="W32" i="21" s="1"/>
  <c r="R22" i="19"/>
  <c r="R21" i="19"/>
  <c r="Q21" i="19" s="1"/>
  <c r="R20" i="19"/>
  <c r="R19" i="19"/>
  <c r="R18" i="19"/>
  <c r="M37" i="19"/>
  <c r="O47" i="21" s="1"/>
  <c r="M36" i="19"/>
  <c r="M35" i="19"/>
  <c r="O43" i="21" s="1"/>
  <c r="M33" i="19"/>
  <c r="M32" i="19"/>
  <c r="L32" i="19" s="1"/>
  <c r="M31" i="19"/>
  <c r="M28" i="19"/>
  <c r="O40" i="21" s="1"/>
  <c r="M27" i="19"/>
  <c r="M26" i="19"/>
  <c r="O36" i="21" s="1"/>
  <c r="M25" i="19"/>
  <c r="M24" i="19"/>
  <c r="O32" i="21" s="1"/>
  <c r="M22" i="19"/>
  <c r="M21" i="19"/>
  <c r="L21" i="19" s="1"/>
  <c r="M20" i="19"/>
  <c r="M19" i="19"/>
  <c r="M18" i="19"/>
  <c r="H19" i="19"/>
  <c r="H37" i="19"/>
  <c r="G47" i="21" s="1"/>
  <c r="H36" i="19"/>
  <c r="H35" i="19"/>
  <c r="G43" i="21" s="1"/>
  <c r="H33" i="19"/>
  <c r="H32" i="19"/>
  <c r="H31" i="19"/>
  <c r="G31" i="19" s="1"/>
  <c r="H28" i="19"/>
  <c r="G40" i="21" s="1"/>
  <c r="H27" i="19"/>
  <c r="H26" i="19"/>
  <c r="G36" i="21" s="1"/>
  <c r="H25" i="19"/>
  <c r="H24" i="19"/>
  <c r="G32" i="21" s="1"/>
  <c r="H22" i="19"/>
  <c r="G22" i="19" s="1"/>
  <c r="H21" i="19"/>
  <c r="H20" i="19"/>
  <c r="H18" i="19"/>
  <c r="C12" i="20" s="1"/>
  <c r="I79" i="19" l="1"/>
  <c r="D79" i="19"/>
  <c r="D41" i="19"/>
  <c r="N41" i="19"/>
  <c r="S41" i="19"/>
  <c r="J36" i="20"/>
  <c r="I80" i="19"/>
  <c r="D78" i="19"/>
  <c r="S39" i="19"/>
  <c r="Q37" i="19"/>
  <c r="T47" i="21" s="1"/>
  <c r="F13" i="20"/>
  <c r="G35" i="19"/>
  <c r="J13" i="20"/>
  <c r="Q28" i="19"/>
  <c r="T40" i="21" s="1"/>
  <c r="C36" i="20"/>
  <c r="Q35" i="19"/>
  <c r="T43" i="21" s="1"/>
  <c r="C29" i="20"/>
  <c r="D39" i="19"/>
  <c r="L35" i="19"/>
  <c r="L43" i="21" s="1"/>
  <c r="N43" i="21" s="1"/>
  <c r="G71" i="19"/>
  <c r="I39" i="19"/>
  <c r="I78" i="19"/>
  <c r="N39" i="19"/>
  <c r="N78" i="19"/>
  <c r="S78" i="19"/>
  <c r="S96" i="19" s="1"/>
  <c r="AD43" i="21"/>
  <c r="AD47" i="21"/>
  <c r="J29" i="20"/>
  <c r="J30" i="20"/>
  <c r="N69" i="19"/>
  <c r="F29" i="20"/>
  <c r="C30" i="20"/>
  <c r="N79" i="19"/>
  <c r="N81" i="19" s="1"/>
  <c r="AD36" i="21"/>
  <c r="I12" i="20"/>
  <c r="Q26" i="19"/>
  <c r="T36" i="21" s="1"/>
  <c r="AD40" i="21"/>
  <c r="C13" i="20"/>
  <c r="I30" i="19"/>
  <c r="D40" i="19"/>
  <c r="D42" i="19" s="1"/>
  <c r="D30" i="19"/>
  <c r="L37" i="21"/>
  <c r="T44" i="21"/>
  <c r="L70" i="19"/>
  <c r="D35" i="20" s="1"/>
  <c r="F35" i="20"/>
  <c r="G70" i="19"/>
  <c r="C35" i="20"/>
  <c r="G32" i="19"/>
  <c r="G44" i="21"/>
  <c r="C19" i="20"/>
  <c r="F19" i="20"/>
  <c r="O44" i="21"/>
  <c r="Q19" i="19"/>
  <c r="I13" i="20"/>
  <c r="J15" i="20"/>
  <c r="AB37" i="21"/>
  <c r="I29" i="20"/>
  <c r="Q72" i="19"/>
  <c r="G37" i="20" s="1"/>
  <c r="I37" i="20"/>
  <c r="J31" i="20"/>
  <c r="J16" i="20"/>
  <c r="AB39" i="21"/>
  <c r="L59" i="19"/>
  <c r="D31" i="20" s="1"/>
  <c r="F31" i="20"/>
  <c r="G42" i="21"/>
  <c r="C18" i="20"/>
  <c r="J14" i="20"/>
  <c r="AB35" i="21"/>
  <c r="F12" i="20"/>
  <c r="G26" i="19"/>
  <c r="G33" i="19"/>
  <c r="C20" i="20"/>
  <c r="G46" i="21"/>
  <c r="L19" i="19"/>
  <c r="L33" i="21" s="1"/>
  <c r="L26" i="19"/>
  <c r="L36" i="21" s="1"/>
  <c r="N36" i="21" s="1"/>
  <c r="L33" i="19"/>
  <c r="F20" i="20"/>
  <c r="O46" i="21"/>
  <c r="Q20" i="19"/>
  <c r="I14" i="20"/>
  <c r="W35" i="21"/>
  <c r="Q27" i="19"/>
  <c r="T38" i="21" s="1"/>
  <c r="W38" i="21"/>
  <c r="AD38" i="21" s="1"/>
  <c r="G58" i="19"/>
  <c r="F30" i="20"/>
  <c r="I30" i="20"/>
  <c r="N30" i="19"/>
  <c r="T37" i="21"/>
  <c r="G72" i="19"/>
  <c r="C37" i="20"/>
  <c r="G27" i="19"/>
  <c r="G38" i="21"/>
  <c r="L20" i="19"/>
  <c r="O35" i="21"/>
  <c r="F14" i="20"/>
  <c r="L27" i="19"/>
  <c r="L38" i="21" s="1"/>
  <c r="O38" i="21"/>
  <c r="G59" i="19"/>
  <c r="C31" i="20"/>
  <c r="L60" i="19"/>
  <c r="D32" i="20" s="1"/>
  <c r="F32" i="20"/>
  <c r="L71" i="19"/>
  <c r="D36" i="20" s="1"/>
  <c r="F36" i="20"/>
  <c r="J33" i="20"/>
  <c r="G21" i="19"/>
  <c r="C15" i="20"/>
  <c r="G37" i="21"/>
  <c r="G28" i="19"/>
  <c r="G36" i="19"/>
  <c r="G45" i="21"/>
  <c r="L28" i="19"/>
  <c r="L40" i="21" s="1"/>
  <c r="N40" i="21" s="1"/>
  <c r="L36" i="19"/>
  <c r="L45" i="21" s="1"/>
  <c r="O45" i="21"/>
  <c r="Q22" i="19"/>
  <c r="W39" i="21"/>
  <c r="I16" i="20"/>
  <c r="Q31" i="19"/>
  <c r="W42" i="21"/>
  <c r="I18" i="20"/>
  <c r="J19" i="20"/>
  <c r="AB44" i="21"/>
  <c r="L61" i="19"/>
  <c r="D33" i="20" s="1"/>
  <c r="F33" i="20"/>
  <c r="L72" i="19"/>
  <c r="D37" i="20" s="1"/>
  <c r="F37" i="20"/>
  <c r="I32" i="20"/>
  <c r="J35" i="20"/>
  <c r="I15" i="20"/>
  <c r="W37" i="21"/>
  <c r="AB42" i="21"/>
  <c r="J18" i="20"/>
  <c r="G32" i="20"/>
  <c r="G37" i="19"/>
  <c r="F15" i="20"/>
  <c r="O37" i="21"/>
  <c r="L37" i="19"/>
  <c r="L47" i="21" s="1"/>
  <c r="N47" i="21" s="1"/>
  <c r="J12" i="20"/>
  <c r="C32" i="20"/>
  <c r="Q61" i="19"/>
  <c r="G33" i="20" s="1"/>
  <c r="I33" i="20"/>
  <c r="Q70" i="19"/>
  <c r="G35" i="20" s="1"/>
  <c r="I35" i="20"/>
  <c r="S40" i="19"/>
  <c r="S42" i="19" s="1"/>
  <c r="Q36" i="19"/>
  <c r="T45" i="21" s="1"/>
  <c r="W45" i="21"/>
  <c r="AD45" i="21" s="1"/>
  <c r="G20" i="19"/>
  <c r="G35" i="21"/>
  <c r="C14" i="20"/>
  <c r="G39" i="21"/>
  <c r="C16" i="20"/>
  <c r="L22" i="19"/>
  <c r="F16" i="20"/>
  <c r="O39" i="21"/>
  <c r="L31" i="19"/>
  <c r="O42" i="21"/>
  <c r="F18" i="20"/>
  <c r="I19" i="20"/>
  <c r="W44" i="21"/>
  <c r="J20" i="20"/>
  <c r="AB46" i="21"/>
  <c r="G61" i="19"/>
  <c r="C33" i="20"/>
  <c r="Q59" i="19"/>
  <c r="G31" i="20" s="1"/>
  <c r="I31" i="20"/>
  <c r="L44" i="21"/>
  <c r="Q33" i="19"/>
  <c r="I20" i="20"/>
  <c r="W46" i="21"/>
  <c r="I36" i="20"/>
  <c r="J37" i="20"/>
  <c r="S98" i="19"/>
  <c r="I69" i="19"/>
  <c r="S81" i="19"/>
  <c r="S69" i="19"/>
  <c r="Q57" i="19"/>
  <c r="G29" i="20" s="1"/>
  <c r="Q58" i="19"/>
  <c r="G30" i="20" s="1"/>
  <c r="L58" i="19"/>
  <c r="D30" i="20" s="1"/>
  <c r="L57" i="19"/>
  <c r="D29" i="20" s="1"/>
  <c r="I81" i="19"/>
  <c r="D69" i="19"/>
  <c r="G57" i="19"/>
  <c r="D81" i="19"/>
  <c r="AD32" i="21"/>
  <c r="Q25" i="19"/>
  <c r="T34" i="21" s="1"/>
  <c r="W34" i="21"/>
  <c r="AD34" i="21" s="1"/>
  <c r="Q24" i="19"/>
  <c r="T32" i="21" s="1"/>
  <c r="L25" i="19"/>
  <c r="L34" i="21" s="1"/>
  <c r="O34" i="21"/>
  <c r="I41" i="19"/>
  <c r="I42" i="19" s="1"/>
  <c r="L24" i="19"/>
  <c r="L32" i="21" s="1"/>
  <c r="N32" i="21" s="1"/>
  <c r="G24" i="19"/>
  <c r="G25" i="19"/>
  <c r="G34" i="21"/>
  <c r="AB33" i="21"/>
  <c r="S30" i="19"/>
  <c r="W33" i="21"/>
  <c r="O33" i="21"/>
  <c r="G19" i="19"/>
  <c r="G33" i="21"/>
  <c r="AB31" i="21"/>
  <c r="Q18" i="19"/>
  <c r="W31" i="21"/>
  <c r="N42" i="19"/>
  <c r="L18" i="19"/>
  <c r="O31" i="21"/>
  <c r="G18" i="19"/>
  <c r="G31" i="21"/>
  <c r="I98" i="19"/>
  <c r="D69" i="21"/>
  <c r="E36" i="20" l="1"/>
  <c r="V36" i="21"/>
  <c r="V43" i="21"/>
  <c r="V32" i="21"/>
  <c r="V40" i="21"/>
  <c r="V47" i="21"/>
  <c r="D96" i="19"/>
  <c r="C52" i="20"/>
  <c r="J46" i="20"/>
  <c r="I96" i="19"/>
  <c r="K30" i="20"/>
  <c r="I95" i="19"/>
  <c r="N96" i="19"/>
  <c r="G15" i="20"/>
  <c r="G48" i="20" s="1"/>
  <c r="V44" i="21"/>
  <c r="D12" i="20"/>
  <c r="N95" i="19"/>
  <c r="J53" i="20"/>
  <c r="AD35" i="21"/>
  <c r="AC58" i="21" s="1"/>
  <c r="AD58" i="21" s="1"/>
  <c r="K19" i="20"/>
  <c r="I97" i="19"/>
  <c r="I99" i="19" s="1"/>
  <c r="S97" i="19"/>
  <c r="S99" i="19" s="1"/>
  <c r="G13" i="20"/>
  <c r="G46" i="20" s="1"/>
  <c r="K14" i="20"/>
  <c r="G12" i="20"/>
  <c r="J47" i="20"/>
  <c r="J49" i="20"/>
  <c r="AD33" i="21"/>
  <c r="AC57" i="21" s="1"/>
  <c r="AD57" i="21" s="1"/>
  <c r="J34" i="20"/>
  <c r="D19" i="20"/>
  <c r="E19" i="20" s="1"/>
  <c r="I51" i="20"/>
  <c r="K35" i="20"/>
  <c r="I38" i="20"/>
  <c r="V37" i="21"/>
  <c r="T39" i="21"/>
  <c r="G16" i="20"/>
  <c r="H16" i="20" s="1"/>
  <c r="E37" i="20"/>
  <c r="C53" i="20"/>
  <c r="AD39" i="21"/>
  <c r="AC60" i="21" s="1"/>
  <c r="AD60" i="21" s="1"/>
  <c r="K15" i="20"/>
  <c r="E35" i="20"/>
  <c r="C51" i="20"/>
  <c r="C38" i="20"/>
  <c r="K33" i="20"/>
  <c r="I49" i="20"/>
  <c r="D18" i="20"/>
  <c r="E18" i="20" s="1"/>
  <c r="L42" i="21"/>
  <c r="N42" i="21" s="1"/>
  <c r="T33" i="21"/>
  <c r="I47" i="20"/>
  <c r="K31" i="20"/>
  <c r="G38" i="20"/>
  <c r="AD44" i="21"/>
  <c r="AC63" i="21" s="1"/>
  <c r="AD63" i="21" s="1"/>
  <c r="V45" i="21"/>
  <c r="F21" i="20"/>
  <c r="K16" i="20"/>
  <c r="E33" i="20"/>
  <c r="C49" i="20"/>
  <c r="J51" i="20"/>
  <c r="J38" i="20"/>
  <c r="I53" i="20"/>
  <c r="K37" i="20"/>
  <c r="D15" i="20"/>
  <c r="E15" i="20" s="1"/>
  <c r="E32" i="20"/>
  <c r="C48" i="20"/>
  <c r="K32" i="20"/>
  <c r="I48" i="20"/>
  <c r="X48" i="21"/>
  <c r="N45" i="21"/>
  <c r="V38" i="21"/>
  <c r="D13" i="20"/>
  <c r="D46" i="20" s="1"/>
  <c r="D38" i="20"/>
  <c r="P48" i="21"/>
  <c r="F52" i="20"/>
  <c r="H36" i="20"/>
  <c r="I21" i="20"/>
  <c r="AD46" i="21"/>
  <c r="AC64" i="21" s="1"/>
  <c r="K18" i="20"/>
  <c r="F53" i="20"/>
  <c r="H37" i="20"/>
  <c r="T42" i="21"/>
  <c r="G18" i="20"/>
  <c r="H18" i="20" s="1"/>
  <c r="F48" i="20"/>
  <c r="H32" i="20"/>
  <c r="L35" i="21"/>
  <c r="N35" i="21" s="1"/>
  <c r="M58" i="21" s="1"/>
  <c r="N58" i="21" s="1"/>
  <c r="D14" i="20"/>
  <c r="E14" i="20" s="1"/>
  <c r="H48" i="21"/>
  <c r="J52" i="20"/>
  <c r="D20" i="20"/>
  <c r="D53" i="20" s="1"/>
  <c r="L46" i="21"/>
  <c r="N46" i="21" s="1"/>
  <c r="M64" i="21" s="1"/>
  <c r="I52" i="20"/>
  <c r="K36" i="20"/>
  <c r="F51" i="20"/>
  <c r="F38" i="20"/>
  <c r="H35" i="20"/>
  <c r="G20" i="20"/>
  <c r="T46" i="21"/>
  <c r="K20" i="20"/>
  <c r="J21" i="20"/>
  <c r="D16" i="20"/>
  <c r="E16" i="20" s="1"/>
  <c r="L39" i="21"/>
  <c r="N39" i="21" s="1"/>
  <c r="M60" i="21" s="1"/>
  <c r="N60" i="21" s="1"/>
  <c r="AC48" i="21"/>
  <c r="AD42" i="21"/>
  <c r="AC62" i="21" s="1"/>
  <c r="AD62" i="21" s="1"/>
  <c r="N38" i="21"/>
  <c r="C21" i="20"/>
  <c r="F47" i="20"/>
  <c r="H31" i="20"/>
  <c r="N44" i="21"/>
  <c r="J48" i="20"/>
  <c r="F49" i="20"/>
  <c r="H33" i="20"/>
  <c r="N37" i="21"/>
  <c r="C47" i="20"/>
  <c r="E31" i="20"/>
  <c r="G14" i="20"/>
  <c r="H14" i="20" s="1"/>
  <c r="T35" i="21"/>
  <c r="AD37" i="21"/>
  <c r="AC59" i="21" s="1"/>
  <c r="AD59" i="21" s="1"/>
  <c r="G19" i="20"/>
  <c r="AC41" i="21"/>
  <c r="E30" i="20"/>
  <c r="D34" i="20"/>
  <c r="C34" i="20"/>
  <c r="V34" i="21"/>
  <c r="N34" i="21"/>
  <c r="E29" i="20"/>
  <c r="S95" i="19"/>
  <c r="H30" i="20"/>
  <c r="I34" i="20"/>
  <c r="K29" i="20"/>
  <c r="N97" i="19"/>
  <c r="N99" i="19" s="1"/>
  <c r="G34" i="20"/>
  <c r="N33" i="21"/>
  <c r="H29" i="20"/>
  <c r="F34" i="20"/>
  <c r="D95" i="19"/>
  <c r="D97" i="19"/>
  <c r="D99" i="19" s="1"/>
  <c r="I46" i="20"/>
  <c r="K13" i="20"/>
  <c r="F46" i="20"/>
  <c r="C46" i="20"/>
  <c r="J45" i="20"/>
  <c r="J17" i="20"/>
  <c r="K12" i="20"/>
  <c r="I45" i="20"/>
  <c r="I17" i="20"/>
  <c r="AD31" i="21"/>
  <c r="X41" i="21"/>
  <c r="T31" i="21"/>
  <c r="F45" i="20"/>
  <c r="F17" i="20"/>
  <c r="P41" i="21"/>
  <c r="L31" i="21"/>
  <c r="C17" i="20"/>
  <c r="C45" i="20"/>
  <c r="H41" i="21"/>
  <c r="U59" i="21" l="1"/>
  <c r="V59" i="21" s="1"/>
  <c r="U63" i="21"/>
  <c r="K46" i="20"/>
  <c r="M59" i="21"/>
  <c r="N59" i="21" s="1"/>
  <c r="V35" i="21"/>
  <c r="V39" i="21"/>
  <c r="U48" i="21"/>
  <c r="U41" i="21"/>
  <c r="P49" i="21"/>
  <c r="V63" i="21"/>
  <c r="H13" i="20"/>
  <c r="I39" i="20"/>
  <c r="X49" i="21"/>
  <c r="I22" i="20"/>
  <c r="H15" i="20"/>
  <c r="D48" i="20"/>
  <c r="E48" i="20" s="1"/>
  <c r="C39" i="20"/>
  <c r="H38" i="20"/>
  <c r="G39" i="20"/>
  <c r="K51" i="20"/>
  <c r="C22" i="20"/>
  <c r="F39" i="20"/>
  <c r="AC49" i="21"/>
  <c r="F22" i="20"/>
  <c r="J22" i="20"/>
  <c r="D39" i="20"/>
  <c r="D51" i="20"/>
  <c r="E51" i="20" s="1"/>
  <c r="M63" i="21"/>
  <c r="N63" i="21" s="1"/>
  <c r="G51" i="20"/>
  <c r="H51" i="20" s="1"/>
  <c r="H49" i="21"/>
  <c r="G47" i="20"/>
  <c r="H47" i="20" s="1"/>
  <c r="K49" i="20"/>
  <c r="K52" i="20"/>
  <c r="K47" i="20"/>
  <c r="K34" i="20"/>
  <c r="J50" i="20"/>
  <c r="H48" i="20"/>
  <c r="D47" i="20"/>
  <c r="E47" i="20" s="1"/>
  <c r="M41" i="21"/>
  <c r="N64" i="21"/>
  <c r="E53" i="20"/>
  <c r="C54" i="20"/>
  <c r="H19" i="20"/>
  <c r="G52" i="20"/>
  <c r="H52" i="20" s="1"/>
  <c r="AD64" i="21"/>
  <c r="AC65" i="21"/>
  <c r="K48" i="20"/>
  <c r="K53" i="20"/>
  <c r="I54" i="20"/>
  <c r="H20" i="20"/>
  <c r="G21" i="20"/>
  <c r="G53" i="20"/>
  <c r="H53" i="20" s="1"/>
  <c r="E20" i="20"/>
  <c r="E21" i="20" s="1"/>
  <c r="D21" i="20"/>
  <c r="AD48" i="21"/>
  <c r="K38" i="20"/>
  <c r="E46" i="20"/>
  <c r="E13" i="20"/>
  <c r="N48" i="21"/>
  <c r="M62" i="21"/>
  <c r="N62" i="21" s="1"/>
  <c r="J39" i="20"/>
  <c r="H46" i="20"/>
  <c r="D52" i="20"/>
  <c r="E52" i="20" s="1"/>
  <c r="E34" i="20"/>
  <c r="F54" i="20"/>
  <c r="V42" i="21"/>
  <c r="U62" i="21" s="1"/>
  <c r="E38" i="20"/>
  <c r="D49" i="20"/>
  <c r="E49" i="20" s="1"/>
  <c r="G49" i="20"/>
  <c r="H49" i="20" s="1"/>
  <c r="M57" i="21"/>
  <c r="N57" i="21" s="1"/>
  <c r="K21" i="20"/>
  <c r="M48" i="21"/>
  <c r="J54" i="20"/>
  <c r="V31" i="21"/>
  <c r="U56" i="21" s="1"/>
  <c r="H34" i="20"/>
  <c r="N31" i="21"/>
  <c r="M56" i="21" s="1"/>
  <c r="K17" i="20"/>
  <c r="AD41" i="21"/>
  <c r="AC56" i="21"/>
  <c r="G45" i="20"/>
  <c r="G17" i="20"/>
  <c r="H12" i="20"/>
  <c r="K45" i="20"/>
  <c r="I50" i="20"/>
  <c r="D45" i="20"/>
  <c r="D17" i="20"/>
  <c r="E12" i="20"/>
  <c r="F50" i="20"/>
  <c r="C50" i="20"/>
  <c r="U49" i="21" l="1"/>
  <c r="U60" i="21"/>
  <c r="V60" i="21" s="1"/>
  <c r="U58" i="21"/>
  <c r="V58" i="21" s="1"/>
  <c r="V46" i="21"/>
  <c r="U64" i="21" s="1"/>
  <c r="V33" i="21"/>
  <c r="U57" i="21" s="1"/>
  <c r="V57" i="21" s="1"/>
  <c r="K22" i="20"/>
  <c r="F55" i="20"/>
  <c r="G22" i="20"/>
  <c r="H17" i="20"/>
  <c r="C55" i="20"/>
  <c r="H54" i="20"/>
  <c r="E9" i="27" s="1"/>
  <c r="G50" i="20"/>
  <c r="H39" i="20"/>
  <c r="D54" i="20"/>
  <c r="E39" i="20"/>
  <c r="H21" i="20"/>
  <c r="E54" i="20"/>
  <c r="D9" i="27" s="1"/>
  <c r="AD65" i="21"/>
  <c r="F11" i="27"/>
  <c r="K54" i="20"/>
  <c r="F9" i="27" s="1"/>
  <c r="M49" i="21"/>
  <c r="J55" i="20"/>
  <c r="I55" i="20"/>
  <c r="K39" i="20"/>
  <c r="K50" i="20"/>
  <c r="F8" i="27" s="1"/>
  <c r="E17" i="20"/>
  <c r="E22" i="20" s="1"/>
  <c r="D50" i="20"/>
  <c r="N41" i="21"/>
  <c r="N49" i="21" s="1"/>
  <c r="V48" i="21"/>
  <c r="G54" i="20"/>
  <c r="D22" i="20"/>
  <c r="AD49" i="21"/>
  <c r="M65" i="21"/>
  <c r="E45" i="20"/>
  <c r="E50" i="20" s="1"/>
  <c r="D8" i="27" s="1"/>
  <c r="AD56" i="21"/>
  <c r="AC61" i="21"/>
  <c r="F10" i="27" s="1"/>
  <c r="H45" i="20"/>
  <c r="H50" i="20" s="1"/>
  <c r="E8" i="27" s="1"/>
  <c r="V56" i="21"/>
  <c r="N56" i="21"/>
  <c r="M61" i="21"/>
  <c r="D10" i="27" s="1"/>
  <c r="E9" i="28" l="1"/>
  <c r="U61" i="21"/>
  <c r="E10" i="27" s="1"/>
  <c r="U65" i="21"/>
  <c r="V64" i="21"/>
  <c r="V41" i="21"/>
  <c r="V49" i="21" s="1"/>
  <c r="H55" i="20"/>
  <c r="H22" i="20"/>
  <c r="G55" i="20"/>
  <c r="D55" i="20"/>
  <c r="N65" i="21"/>
  <c r="D11" i="27"/>
  <c r="E55" i="20"/>
  <c r="E6" i="27"/>
  <c r="K55" i="20"/>
  <c r="V62" i="21"/>
  <c r="AD61" i="21"/>
  <c r="AC66" i="21"/>
  <c r="AD66" i="21" s="1"/>
  <c r="V61" i="21"/>
  <c r="N61" i="21"/>
  <c r="M66" i="21"/>
  <c r="N66" i="21" s="1"/>
  <c r="U66" i="21" l="1"/>
  <c r="V66" i="21" s="1"/>
  <c r="D9" i="28"/>
  <c r="C9" i="28"/>
  <c r="D8" i="28"/>
  <c r="F6" i="27"/>
  <c r="V65" i="21"/>
  <c r="E11" i="27"/>
  <c r="E8" i="28" l="1"/>
</calcChain>
</file>

<file path=xl/sharedStrings.xml><?xml version="1.0" encoding="utf-8"?>
<sst xmlns="http://schemas.openxmlformats.org/spreadsheetml/2006/main" count="538" uniqueCount="257">
  <si>
    <t>Sorties</t>
  </si>
  <si>
    <t>Retraites</t>
  </si>
  <si>
    <t>Autres départs</t>
  </si>
  <si>
    <t>Entrées</t>
  </si>
  <si>
    <t>Concours</t>
  </si>
  <si>
    <t>Autres entrées</t>
  </si>
  <si>
    <t>INM moyen de sortie</t>
  </si>
  <si>
    <t>INM moyen d'entrée</t>
  </si>
  <si>
    <t>Date moyenne de sortie</t>
  </si>
  <si>
    <t>Date moyenne d'entrée</t>
  </si>
  <si>
    <t xml:space="preserve">Valeur point fonction publique </t>
  </si>
  <si>
    <t>% effet sur 2021</t>
  </si>
  <si>
    <t>% effet sur 2022</t>
  </si>
  <si>
    <t>Retraite</t>
  </si>
  <si>
    <t>a</t>
  </si>
  <si>
    <t>b</t>
  </si>
  <si>
    <t>c</t>
  </si>
  <si>
    <t>d</t>
  </si>
  <si>
    <t>a x (b-c) x d x VPFP x 1,95</t>
  </si>
  <si>
    <t>a'</t>
  </si>
  <si>
    <t>b'</t>
  </si>
  <si>
    <t>c'</t>
  </si>
  <si>
    <t>a''</t>
  </si>
  <si>
    <t>b''</t>
  </si>
  <si>
    <t>c''</t>
  </si>
  <si>
    <t>INM moyen sortants 2021</t>
  </si>
  <si>
    <t>INM moyen entrants 2021</t>
  </si>
  <si>
    <t>d'</t>
  </si>
  <si>
    <t>a' x (b'-c') x d' x VPFP x 1,95</t>
  </si>
  <si>
    <t>d''</t>
  </si>
  <si>
    <t xml:space="preserve">Le GVT négatif correspond à la variation de l'écart de coût entre les sortants et les nouveaux entrants (remplacement d'un sortant par un entrant) </t>
  </si>
  <si>
    <t xml:space="preserve"> en ETPR</t>
  </si>
  <si>
    <t>GVT positif 2021</t>
  </si>
  <si>
    <t>*Montants bruts toutes charges comprises</t>
  </si>
  <si>
    <t>TITULAIRES</t>
  </si>
  <si>
    <t>Montant
(GVT positif + GVT négatif) (b)</t>
  </si>
  <si>
    <t>Taux (b/a)</t>
  </si>
  <si>
    <t>Taux</t>
  </si>
  <si>
    <t>NON TITULAIRES</t>
  </si>
  <si>
    <t xml:space="preserve"> ETP sortants 2021 x INM sortants x % date sortie</t>
  </si>
  <si>
    <t xml:space="preserve"> ETP entrants 2020 x INM entrants x % date entrée</t>
  </si>
  <si>
    <t xml:space="preserve"> ETP entrants 2021 x INM entrants x % date entrée</t>
  </si>
  <si>
    <t>a'' x (b''-c'') x d'' x VPFP x 1,95</t>
  </si>
  <si>
    <t>a'''</t>
  </si>
  <si>
    <t>b'''</t>
  </si>
  <si>
    <t>c'''</t>
  </si>
  <si>
    <t>d'''</t>
  </si>
  <si>
    <t>a''' x (b'''-c''') x d''' x VPFP x 1,95</t>
  </si>
  <si>
    <t>écart (évolution totale entre 2020 et 2021)
(a)</t>
  </si>
  <si>
    <t>en €</t>
  </si>
  <si>
    <t>en masse indiciaire*</t>
  </si>
  <si>
    <r>
      <rPr>
        <u/>
        <sz val="11"/>
        <rFont val="Times"/>
        <family val="1"/>
      </rPr>
      <t xml:space="preserve">Note </t>
    </r>
    <r>
      <rPr>
        <sz val="11"/>
        <rFont val="Times"/>
        <family val="1"/>
      </rPr>
      <t>:  merci de renseigner les données demandées ci-dessous  et de ne pas modifier le format des cellules ni les formules</t>
    </r>
  </si>
  <si>
    <t xml:space="preserve">Nom de l'établissement : </t>
  </si>
  <si>
    <t>Enseignants-chercheurs /
Enseignants</t>
  </si>
  <si>
    <t>Professeurs des universités</t>
  </si>
  <si>
    <t>Maîtres de conférences</t>
  </si>
  <si>
    <t>Professeurs des universités - Praticiens hospitaliers</t>
  </si>
  <si>
    <t>Maîtres de conférences - Praticiens hospitaliers</t>
  </si>
  <si>
    <r>
      <t>Enseignants du 1</t>
    </r>
    <r>
      <rPr>
        <vertAlign val="superscript"/>
        <sz val="11"/>
        <color theme="1"/>
        <rFont val="Times"/>
        <family val="1"/>
      </rPr>
      <t>er</t>
    </r>
    <r>
      <rPr>
        <sz val="11"/>
        <color theme="1"/>
        <rFont val="Times"/>
        <family val="1"/>
      </rPr>
      <t xml:space="preserve"> et 2</t>
    </r>
    <r>
      <rPr>
        <vertAlign val="superscript"/>
        <sz val="11"/>
        <color theme="1"/>
        <rFont val="Times"/>
        <family val="1"/>
      </rPr>
      <t>nd</t>
    </r>
    <r>
      <rPr>
        <sz val="11"/>
        <color theme="1"/>
        <rFont val="Times"/>
        <family val="1"/>
      </rPr>
      <t xml:space="preserve"> degré</t>
    </r>
  </si>
  <si>
    <t>Sous-total "Retraites"</t>
  </si>
  <si>
    <t>Sous-total "Autres départs"</t>
  </si>
  <si>
    <t>BIATSS</t>
  </si>
  <si>
    <t>Catégorie A</t>
  </si>
  <si>
    <t>Catégorie B</t>
  </si>
  <si>
    <t>Catégorie C</t>
  </si>
  <si>
    <t>Doctorants contractuels / Allocataires / Moniteurs / ATER</t>
  </si>
  <si>
    <t>Total "Retraites"</t>
  </si>
  <si>
    <t>Total "Autres départs"</t>
  </si>
  <si>
    <t>Total général des "Sorties titulaires"</t>
  </si>
  <si>
    <t>Total général des sorties non titulaires</t>
  </si>
  <si>
    <t>Sous-total "Concours"</t>
  </si>
  <si>
    <t>Sous-total "Autres entrées"</t>
  </si>
  <si>
    <t>Total "Concours"</t>
  </si>
  <si>
    <t>Total "Autres entrées"</t>
  </si>
  <si>
    <t>Total général des "Entrées titulaires"</t>
  </si>
  <si>
    <t>Enseignants-chercheurs / Enseignants</t>
  </si>
  <si>
    <t>Sous total "BIATSS"</t>
  </si>
  <si>
    <t>Total général</t>
  </si>
  <si>
    <t>Enseignants du 1er et 2nd degré</t>
  </si>
  <si>
    <t>Estimation du GVT solde</t>
  </si>
  <si>
    <r>
      <t>Enseignants du 1</t>
    </r>
    <r>
      <rPr>
        <vertAlign val="superscript"/>
        <sz val="11"/>
        <color theme="1"/>
        <rFont val="Times New Roman"/>
        <family val="1"/>
      </rPr>
      <t>er</t>
    </r>
    <r>
      <rPr>
        <sz val="11"/>
        <color theme="1"/>
        <rFont val="Times New Roman"/>
        <family val="1"/>
      </rPr>
      <t xml:space="preserve"> et 2</t>
    </r>
    <r>
      <rPr>
        <vertAlign val="superscript"/>
        <sz val="11"/>
        <color theme="1"/>
        <rFont val="Times New Roman"/>
        <family val="1"/>
      </rPr>
      <t>nd</t>
    </r>
    <r>
      <rPr>
        <sz val="11"/>
        <color theme="1"/>
        <rFont val="Times New Roman"/>
        <family val="1"/>
      </rPr>
      <t xml:space="preserve"> degré</t>
    </r>
  </si>
  <si>
    <r>
      <t xml:space="preserve">Estimation du GVT positif
</t>
    </r>
    <r>
      <rPr>
        <i/>
        <sz val="20"/>
        <color theme="0"/>
        <rFont val="Times New Roman"/>
        <family val="1"/>
      </rPr>
      <t>(données à saisir)</t>
    </r>
  </si>
  <si>
    <r>
      <t xml:space="preserve">Estimation du GVT négatif
 </t>
    </r>
    <r>
      <rPr>
        <i/>
        <sz val="20"/>
        <color theme="0"/>
        <rFont val="Times New Roman"/>
        <family val="1"/>
      </rPr>
      <t>(calcul automatique à partir des données saisies sur l'onglet Schéma d'emplois)</t>
    </r>
  </si>
  <si>
    <t>Sous total "Enseignants-chercheurs / Chercheurs"</t>
  </si>
  <si>
    <t>Vacations d'enseignement</t>
  </si>
  <si>
    <r>
      <rPr>
        <b/>
        <u/>
        <sz val="16"/>
        <color theme="1"/>
        <rFont val="Times"/>
        <family val="1"/>
      </rPr>
      <t>Feuille I</t>
    </r>
    <r>
      <rPr>
        <b/>
        <sz val="16"/>
        <color theme="1"/>
        <rFont val="Times"/>
        <family val="1"/>
      </rPr>
      <t xml:space="preserve"> : Stock (moyenne annuelle en ETPT) et schéma d'emplois (variations d'effectifs)
- </t>
    </r>
    <r>
      <rPr>
        <b/>
        <sz val="16"/>
        <color rgb="FFFF0000"/>
        <rFont val="Times"/>
        <family val="1"/>
      </rPr>
      <t>Emplois sous plafond</t>
    </r>
    <r>
      <rPr>
        <b/>
        <sz val="16"/>
        <color theme="1"/>
        <rFont val="Times"/>
        <family val="1"/>
      </rPr>
      <t xml:space="preserve"> -</t>
    </r>
  </si>
  <si>
    <t>Titulaires</t>
  </si>
  <si>
    <t>Non titulaires</t>
  </si>
  <si>
    <t>Nombre de sorties (ETPT)</t>
  </si>
  <si>
    <t>Nombre d'entrées (ETPT)</t>
  </si>
  <si>
    <t>Total "Titulaires"</t>
  </si>
  <si>
    <t>Solde (entrées - sorties)</t>
  </si>
  <si>
    <t>Solde sous plafond (entrées - sorties)</t>
  </si>
  <si>
    <r>
      <t>Enseignants du 1</t>
    </r>
    <r>
      <rPr>
        <vertAlign val="superscript"/>
        <sz val="11"/>
        <color theme="1"/>
        <rFont val="Times New Roman"/>
        <family val="1"/>
      </rPr>
      <t>er</t>
    </r>
    <r>
      <rPr>
        <sz val="11"/>
        <color theme="1"/>
        <rFont val="Times New Roman"/>
        <family val="1"/>
      </rPr>
      <t xml:space="preserve"> et 2</t>
    </r>
    <r>
      <rPr>
        <vertAlign val="superscript"/>
        <sz val="11"/>
        <color theme="1"/>
        <rFont val="Times New Roman"/>
        <family val="1"/>
      </rPr>
      <t xml:space="preserve">nd </t>
    </r>
    <r>
      <rPr>
        <sz val="11"/>
        <color theme="1"/>
        <rFont val="Times New Roman"/>
        <family val="1"/>
      </rPr>
      <t>degré</t>
    </r>
  </si>
  <si>
    <t>Enseignants-chercheurs / Chercheurs</t>
  </si>
  <si>
    <t>ETPT</t>
  </si>
  <si>
    <t>Coût annuel moyen par ETPT</t>
  </si>
  <si>
    <t>Total général "Non titulaires"</t>
  </si>
  <si>
    <t>% effet sur 2023</t>
  </si>
  <si>
    <r>
      <rPr>
        <b/>
        <u/>
        <sz val="16"/>
        <color theme="1"/>
        <rFont val="Times New Roman"/>
        <family val="1"/>
      </rPr>
      <t>Feuille II</t>
    </r>
    <r>
      <rPr>
        <b/>
        <sz val="16"/>
        <color theme="1"/>
        <rFont val="Times New Roman"/>
        <family val="1"/>
      </rPr>
      <t xml:space="preserve"> : Stock (moyenne annuelle en ETPT) et schéma d'emplois (variations d'effectifs)
- </t>
    </r>
    <r>
      <rPr>
        <b/>
        <sz val="16"/>
        <color rgb="FFFF0000"/>
        <rFont val="Times New Roman"/>
        <family val="1"/>
      </rPr>
      <t>Emplois hors plafond</t>
    </r>
    <r>
      <rPr>
        <b/>
        <sz val="16"/>
        <color theme="1"/>
        <rFont val="Times New Roman"/>
        <family val="1"/>
      </rPr>
      <t xml:space="preserve"> -</t>
    </r>
  </si>
  <si>
    <t>Total général des entrées non titulaires</t>
  </si>
  <si>
    <t>Total 2022</t>
  </si>
  <si>
    <t xml:space="preserve"> ETP sortants 2022 x INM sortants x % date sortie</t>
  </si>
  <si>
    <t>Coût des entrants 2021 (EAP sur 2022)</t>
  </si>
  <si>
    <t xml:space="preserve"> ETP entrants 2022 x INM entrants x % date entrée</t>
  </si>
  <si>
    <t>total 2022</t>
  </si>
  <si>
    <t>Coût entrants 2021 - économies sortants 2021
(EAP sur 2022)</t>
  </si>
  <si>
    <t>GVT positif 2022</t>
  </si>
  <si>
    <t>Le GVT positif correspond à l'augmentation de la rémunération indiciaire des agents présents sur 2 exercices consécutifs (agents dits "présents-présents" ou "PP"), il comprend les  variations indiciaires liées aux changements d'échelon, de grade et aux changements de corps consécutifs à la réussite à un concours interne (ou promotions).</t>
  </si>
  <si>
    <t>Masse indiciaire* annuelle 2021 des PP</t>
  </si>
  <si>
    <t>écart (évolution totale entre 2021 et 2022)
(a)</t>
  </si>
  <si>
    <t>Estimation montant GVT positif 2022**</t>
  </si>
  <si>
    <t>** Montants bruts toutes charges comprises</t>
  </si>
  <si>
    <t>*La masse indiciaire par corps correspond au cumul des INM (mensuels) proratisés selon la quotité de travail des agents et de l'éventuelle sur rémunération (agent à 80% rémunéré à hauteur de 85,7%)</t>
  </si>
  <si>
    <t>sortants 2021
(EAP sur 2022)</t>
  </si>
  <si>
    <t>sortants 2022</t>
  </si>
  <si>
    <t>INM moyen sortants 2022</t>
  </si>
  <si>
    <t>INM moyen entrants 2022</t>
  </si>
  <si>
    <t>% impact sur 2022</t>
  </si>
  <si>
    <t>Estimation GVT négatif sortants 2022</t>
  </si>
  <si>
    <t>TOTAL 2022</t>
  </si>
  <si>
    <t>GVT solde 2022</t>
  </si>
  <si>
    <r>
      <rPr>
        <b/>
        <u/>
        <sz val="16"/>
        <color theme="1"/>
        <rFont val="Times New Roman"/>
        <family val="1"/>
      </rPr>
      <t>Feuille III</t>
    </r>
    <r>
      <rPr>
        <b/>
        <sz val="16"/>
        <color theme="1"/>
        <rFont val="Times New Roman"/>
        <family val="1"/>
      </rPr>
      <t xml:space="preserve"> : Effet des flux d'entrées et de sorties sur la masse salariale
- </t>
    </r>
    <r>
      <rPr>
        <b/>
        <sz val="16"/>
        <color rgb="FFFF0000"/>
        <rFont val="Times New Roman"/>
        <family val="1"/>
      </rPr>
      <t>Emplois sous plafond et hors plafond</t>
    </r>
    <r>
      <rPr>
        <b/>
        <sz val="16"/>
        <color theme="1"/>
        <rFont val="Times New Roman"/>
        <family val="1"/>
      </rPr>
      <t xml:space="preserve"> -</t>
    </r>
  </si>
  <si>
    <t>ETPT sortants 2021</t>
  </si>
  <si>
    <t>ETPT sortants 2022</t>
  </si>
  <si>
    <t>e</t>
  </si>
  <si>
    <t>a' x (b'-c') x e x VPFP x 1,95</t>
  </si>
  <si>
    <t>e'</t>
  </si>
  <si>
    <t>a'' x (b''-c'') x e' x VPFP x 1,95</t>
  </si>
  <si>
    <t>Solde hors plafond (entrées - sorties)</t>
  </si>
  <si>
    <t>Nombre d'agents présents-présents sur 2020-2021</t>
  </si>
  <si>
    <t>Sous-total "Sorties Enseignants-chercheurs et Enseignants"</t>
  </si>
  <si>
    <t>Sous-total "Sorties BIATSS"</t>
  </si>
  <si>
    <t>Sous-total "Entrées Enseignants-chercheurs et Enseignants"</t>
  </si>
  <si>
    <t>Sous-total "Entrées BIATSS"</t>
  </si>
  <si>
    <t>Sous-total "Enseignants-chercheurs / Chercheurs"</t>
  </si>
  <si>
    <t>Sous-total "BIATSS"</t>
  </si>
  <si>
    <t>Sous-total "Enseignants-chercheurs / Chercheurs</t>
  </si>
  <si>
    <t>Projection</t>
  </si>
  <si>
    <t>INDEMNITE COMPENSATRICE CSG (à saisir)</t>
  </si>
  <si>
    <t>CET (à saisir)</t>
  </si>
  <si>
    <t>ACTION SOCIALE (à saisir)</t>
  </si>
  <si>
    <t>TOTAL DEPENSES DE PERSONNEL</t>
  </si>
  <si>
    <t>Autres contractuels enseignants (enseignants associés, invités, chercheurs contractuels…)</t>
  </si>
  <si>
    <t>Contractuels BIATSS</t>
  </si>
  <si>
    <t>CIA / Autres compléments indemnitaires</t>
  </si>
  <si>
    <r>
      <rPr>
        <b/>
        <u/>
        <sz val="16"/>
        <color theme="1"/>
        <rFont val="Times"/>
        <family val="1"/>
      </rPr>
      <t xml:space="preserve">Feuille VI </t>
    </r>
    <r>
      <rPr>
        <b/>
        <sz val="16"/>
        <color theme="1"/>
        <rFont val="Times"/>
        <family val="1"/>
      </rPr>
      <t>: Synthèse des déterminants d'évolution de la masse salariale</t>
    </r>
  </si>
  <si>
    <r>
      <t xml:space="preserve">(b) EFFETS DES FLUX D'ENTREE ET DE SORTIE E/E-C TITULAIRES ET NON TITULAIRES </t>
    </r>
    <r>
      <rPr>
        <i/>
        <sz val="9"/>
        <color theme="1"/>
        <rFont val="Times"/>
        <family val="1"/>
      </rPr>
      <t>(onglet "EFFETS FINANCIERS FLUX ETPT")</t>
    </r>
  </si>
  <si>
    <r>
      <t xml:space="preserve">(c) EFFETS DES FLUX D'ENTREE ET DE SORTIE BIATSS TITULAIRES ET NON TITULAIRES </t>
    </r>
    <r>
      <rPr>
        <sz val="9"/>
        <color theme="1"/>
        <rFont val="Times"/>
        <family val="1"/>
      </rPr>
      <t>(onglet "EFFETS FINANCIERS FLUX ETPT")</t>
    </r>
  </si>
  <si>
    <r>
      <t xml:space="preserve">dont GVT SOLDE E/E-C </t>
    </r>
    <r>
      <rPr>
        <i/>
        <sz val="9"/>
        <color theme="1"/>
        <rFont val="Times"/>
        <family val="1"/>
      </rPr>
      <t>(onglet "GVT")</t>
    </r>
  </si>
  <si>
    <r>
      <t xml:space="preserve">dont GVT SOLDE BIATSS </t>
    </r>
    <r>
      <rPr>
        <i/>
        <sz val="9"/>
        <color theme="1"/>
        <rFont val="Times"/>
        <family val="1"/>
      </rPr>
      <t>(onglet "GVT")</t>
    </r>
  </si>
  <si>
    <r>
      <t>PRIMES-INDEMNITÉS E/E-C</t>
    </r>
    <r>
      <rPr>
        <sz val="9"/>
        <color theme="1"/>
        <rFont val="Times"/>
        <family val="1"/>
      </rPr>
      <t xml:space="preserve"> (onglet "PRIMES HC VACATIONS")</t>
    </r>
  </si>
  <si>
    <r>
      <t xml:space="preserve">HEURES COMPLEMENTAIRES  </t>
    </r>
    <r>
      <rPr>
        <sz val="9"/>
        <color theme="1"/>
        <rFont val="Times"/>
        <family val="1"/>
      </rPr>
      <t>(onglet "PRIMES HC VACATIONS")</t>
    </r>
  </si>
  <si>
    <r>
      <t xml:space="preserve">VACATIONS D'ENSEIGNEMENT  </t>
    </r>
    <r>
      <rPr>
        <sz val="9"/>
        <color theme="1"/>
        <rFont val="Times"/>
        <family val="1"/>
      </rPr>
      <t>(onglet "PRIMES HC VACATIONS")</t>
    </r>
  </si>
  <si>
    <r>
      <t xml:space="preserve">PRIMES-INDEMNITÉS BIATSS  </t>
    </r>
    <r>
      <rPr>
        <sz val="9"/>
        <color theme="1"/>
        <rFont val="Times"/>
        <family val="1"/>
      </rPr>
      <t>(onglet "PRIMES HC VACATIONS")</t>
    </r>
  </si>
  <si>
    <t>NON TITULAIRES ET EXTERIEURS</t>
  </si>
  <si>
    <t>(a) REMUNERATION PRINCIPALE EXECUTEE (chargée)</t>
  </si>
  <si>
    <r>
      <rPr>
        <b/>
        <u/>
        <sz val="16"/>
        <color theme="1"/>
        <rFont val="Times"/>
        <family val="1"/>
      </rPr>
      <t>Feuille V</t>
    </r>
    <r>
      <rPr>
        <b/>
        <sz val="16"/>
        <color theme="1"/>
        <rFont val="Times"/>
        <family val="1"/>
      </rPr>
      <t xml:space="preserve"> : Primes, heures complémentaires et vacations d'enseignement (non chargées)</t>
    </r>
  </si>
  <si>
    <r>
      <t xml:space="preserve">CIA + autres compléments indemnitaires </t>
    </r>
    <r>
      <rPr>
        <sz val="9"/>
        <color theme="1"/>
        <rFont val="Times"/>
        <family val="1"/>
      </rPr>
      <t>(onglet "PRIMES HC VACATIONS")</t>
    </r>
  </si>
  <si>
    <t>HC- Vacations</t>
  </si>
  <si>
    <t>AUTRES REGIMES INDEMNITAIRES E/E-C (à saisir)</t>
  </si>
  <si>
    <t>AUTRES REGIMES INDEMNITAIRES BIATSS (à saisir)</t>
  </si>
  <si>
    <t>AUTRE (À PRÉCISER)  (à saisir)</t>
  </si>
  <si>
    <t>CHARGES PATRONALES NON INTÉGRÉES DANS LES  ITEMS PRECEDENTS  (à saisir)</t>
  </si>
  <si>
    <t>Heures complémentaires*</t>
  </si>
  <si>
    <t>* y compris les vacations d'enseignement réalisées par les BIATSS de l'établissement.</t>
  </si>
  <si>
    <t>rémunération principale  chargée</t>
  </si>
  <si>
    <t xml:space="preserve">en € </t>
  </si>
  <si>
    <t>effets financiers  flux ETPT chargés</t>
  </si>
  <si>
    <t>primes E-EC et BIATSS</t>
  </si>
  <si>
    <t>charges patr sur primes et HC</t>
  </si>
  <si>
    <t>Coefficient multiplicateur intégrant les charges patronales (y compris CAS PENSION)</t>
  </si>
  <si>
    <r>
      <rPr>
        <b/>
        <u/>
        <sz val="16"/>
        <color theme="1"/>
        <rFont val="Times"/>
        <family val="1"/>
      </rPr>
      <t xml:space="preserve">Feuille VII </t>
    </r>
    <r>
      <rPr>
        <b/>
        <sz val="16"/>
        <color theme="1"/>
        <rFont val="Times"/>
        <family val="1"/>
      </rPr>
      <t>: graphique</t>
    </r>
  </si>
  <si>
    <r>
      <rPr>
        <b/>
        <u/>
        <sz val="16"/>
        <color theme="1"/>
        <rFont val="Times New Roman"/>
        <family val="1"/>
      </rPr>
      <t>Feuille IV</t>
    </r>
    <r>
      <rPr>
        <b/>
        <sz val="16"/>
        <color theme="1"/>
        <rFont val="Times New Roman"/>
        <family val="1"/>
      </rPr>
      <t xml:space="preserve"> : Estimation du glissement vieillesse technicité
- Agents titulaires -</t>
    </r>
  </si>
  <si>
    <t>Dialogue stratégique et de gestion</t>
  </si>
  <si>
    <t>Phase 1</t>
  </si>
  <si>
    <t>Trajectoires financière et salariale</t>
  </si>
  <si>
    <t>Guide méthodologique</t>
  </si>
  <si>
    <t>Méthode n° 2 de projection à trois ans de la masse salariale</t>
  </si>
  <si>
    <t xml:space="preserve"> En collaboration avec la direction des affaires financières (MESRI)</t>
  </si>
  <si>
    <t>2021</t>
  </si>
  <si>
    <t>2022</t>
  </si>
  <si>
    <t>2023</t>
  </si>
  <si>
    <t>Total 2023</t>
  </si>
  <si>
    <t>Economie liée aux sorties 2021 (EAP sur 2022)</t>
  </si>
  <si>
    <t>Economies liées aux sorties 2023
(effet sur 2023)</t>
  </si>
  <si>
    <t xml:space="preserve"> ETP sortants 2023 x INM sortants x % date sortie</t>
  </si>
  <si>
    <t>Coût des entrants 2022 (EAP sur 2023)</t>
  </si>
  <si>
    <t>Coût entrants 2022 - économies sortants 2022
(EAP sur 2023)</t>
  </si>
  <si>
    <t>Coût entrants 2023- économies sortants 2023
(effets sur 2023)</t>
  </si>
  <si>
    <t>total 2023</t>
  </si>
  <si>
    <t>GVT positif 2023</t>
  </si>
  <si>
    <t xml:space="preserve">Masse indiciaire* annuelle 2020 des PP
</t>
  </si>
  <si>
    <t xml:space="preserve">Masse indiciaire* prévisionnelle 2022 des PP
</t>
  </si>
  <si>
    <t>Nombre d'agents présents-présents sur 2022 - 2023</t>
  </si>
  <si>
    <t>Masse indiciaire* annuelle 2022 des PP</t>
  </si>
  <si>
    <t>écart (évolution totale entre 2022 et 2023)
(a)</t>
  </si>
  <si>
    <t>Estimation montant GVT positif 2023**</t>
  </si>
  <si>
    <t>% impact sortants 2022 sur 2023</t>
  </si>
  <si>
    <t>Estimation  GVT négatif sortants 2022</t>
  </si>
  <si>
    <t>ETPT sortants 2023</t>
  </si>
  <si>
    <t>INM moyen sortants 2023</t>
  </si>
  <si>
    <t>INM moyen entrants 2023</t>
  </si>
  <si>
    <t>% impact sur 2023</t>
  </si>
  <si>
    <t>Estimation GVT négatif sortants 2023</t>
  </si>
  <si>
    <t>TOTAL 2023</t>
  </si>
  <si>
    <t>GVT solde 2023</t>
  </si>
  <si>
    <t>% effet sur 2024</t>
  </si>
  <si>
    <t>2024</t>
  </si>
  <si>
    <t>% effet sur 2025</t>
  </si>
  <si>
    <t xml:space="preserve">Données OREMS </t>
  </si>
  <si>
    <t>Economies liées aux sorties 2022 
(effet sur 2022)</t>
  </si>
  <si>
    <t>Economie liée aux sorties 2022 (EAP sur 2023)</t>
  </si>
  <si>
    <t>Economie liée aux sorties 2023
(EAP sur 2024)</t>
  </si>
  <si>
    <t>Economies liées aux sorties 2024
(effet sur 2024)</t>
  </si>
  <si>
    <t>Total 2024</t>
  </si>
  <si>
    <t xml:space="preserve"> ETP sortants 2024 x INM sortants x % date sortie</t>
  </si>
  <si>
    <t>GVT positif 2024</t>
  </si>
  <si>
    <t xml:space="preserve">Masse indiciaire* annuelle 2021 des PP
</t>
  </si>
  <si>
    <t>Nombre d'agents présents-présents sur 2021-2022</t>
  </si>
  <si>
    <t xml:space="preserve">Masse indiciaire* prévisionnelle 2023 des PP
</t>
  </si>
  <si>
    <t>Nombre d'agents présents-présents sur 2023 - 2024</t>
  </si>
  <si>
    <t>Masse indiciaire* annuelle 2023 des PP</t>
  </si>
  <si>
    <r>
      <t xml:space="preserve">Masse indiciaire* </t>
    </r>
    <r>
      <rPr>
        <b/>
        <u/>
        <sz val="11"/>
        <color theme="1"/>
        <rFont val="Times New Roman"/>
        <family val="1"/>
      </rPr>
      <t xml:space="preserve">prévisionnelle </t>
    </r>
    <r>
      <rPr>
        <sz val="11"/>
        <color theme="1"/>
        <rFont val="Times New Roman"/>
        <family val="1"/>
      </rPr>
      <t xml:space="preserve">2024 des PP
</t>
    </r>
  </si>
  <si>
    <t>écart (évolution totale entre 2023 et 2024)
(a)</t>
  </si>
  <si>
    <t>Estimation montant GVT positif 2024**</t>
  </si>
  <si>
    <t>sortants 2023
(EAP sur 2024)</t>
  </si>
  <si>
    <t>% impact sortants 2023 sur 2024</t>
  </si>
  <si>
    <t>ETPT sortants 2024</t>
  </si>
  <si>
    <t>INM moyen sortants 2024</t>
  </si>
  <si>
    <t>INM moyen entrants 2024</t>
  </si>
  <si>
    <t>% impact sur 2024</t>
  </si>
  <si>
    <t>sortants 2024</t>
  </si>
  <si>
    <t>Estimation GVT négatif sortants 2024</t>
  </si>
  <si>
    <t>TOTAL 2024</t>
  </si>
  <si>
    <t>GVT solde 2024</t>
  </si>
  <si>
    <r>
      <t xml:space="preserve">Estimation traitement brut chargé 2022
</t>
    </r>
    <r>
      <rPr>
        <sz val="9"/>
        <color theme="1"/>
        <rFont val="Times New Roman"/>
        <family val="1"/>
      </rPr>
      <t>(totalité des agents du corps) (a)</t>
    </r>
  </si>
  <si>
    <r>
      <t xml:space="preserve">Estimation traitement brut chargé 2023
</t>
    </r>
    <r>
      <rPr>
        <sz val="9"/>
        <color theme="1"/>
        <rFont val="Times New Roman"/>
        <family val="1"/>
      </rPr>
      <t>(totalité des agents du corps) (a)</t>
    </r>
  </si>
  <si>
    <r>
      <t xml:space="preserve">Estimation traitement brut chargé 2024 </t>
    </r>
    <r>
      <rPr>
        <sz val="9"/>
        <color theme="1"/>
        <rFont val="Times New Roman"/>
        <family val="1"/>
      </rPr>
      <t>(totalité des agents du corps) (a)</t>
    </r>
  </si>
  <si>
    <t>Primes pérennes (RIPEC, IFSE…)</t>
  </si>
  <si>
    <t>Coût entrants 2022 - économies sortants 2022
(effets sur 2022)</t>
  </si>
  <si>
    <t>Coût des entrants 2022 (effets sur 2022)</t>
  </si>
  <si>
    <t>Coût des entrants 2023
(effets sur 2023)</t>
  </si>
  <si>
    <t>Coût des entrants 2023 (EAP sur 2024)</t>
  </si>
  <si>
    <t>Coût des entrants 2024 (effets sur 2024)</t>
  </si>
  <si>
    <t xml:space="preserve">Masse salariale </t>
  </si>
  <si>
    <t>Stock de l'année N-1 : moyenne annuelle de la totalité des agents, en ETPT</t>
  </si>
  <si>
    <t>total 2024</t>
  </si>
  <si>
    <t>Coût entrants 2023 - économies sortants 2023
(EAP sur 2024)</t>
  </si>
  <si>
    <t>Coût entrants 2024- économies sortants 2024
(effets sur 2024)</t>
  </si>
  <si>
    <t>montant GVT positif 2021**</t>
  </si>
  <si>
    <t xml:space="preserve"> GVT négatif sortants 2021*</t>
  </si>
  <si>
    <t>(a) REMUNERATION PRINCIPALE chargée = [(a)+(b)+©+(d)] de N-1</t>
  </si>
  <si>
    <t>GVT positif</t>
  </si>
  <si>
    <t>sortants 2022
(EAP sur 2023)</t>
  </si>
  <si>
    <t>sortants 2023</t>
  </si>
  <si>
    <t>Estimation  GVT négatif sortants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</si>
</sst>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#,##0\ &quot;€&quot;;\-#,##0\ &quot;€&quot;"/>
    <numFmt numFmtId="6" formatCode="#,##0\ &quot;€&quot;;[Red]\-#,##0\ &quot;€&quot;"/>
    <numFmt numFmtId="164" formatCode="_-* #,##0.00\ _€_-;\-* #,##0.00\ _€_-;_-* &quot;-&quot;??\ _€_-;_-@_-"/>
    <numFmt numFmtId="165" formatCode="#,##0\ &quot;€&quot;"/>
    <numFmt numFmtId="166" formatCode="#,##0.00_ ;[Red]\-#,##0.00\ "/>
    <numFmt numFmtId="167" formatCode="#,##0_ ;[Red]\-#,##0\ "/>
    <numFmt numFmtId="168" formatCode="dd/mm/yy;@"/>
    <numFmt numFmtId="169" formatCode="[$-F400]h:mm:ss\ AM/PM"/>
    <numFmt numFmtId="170" formatCode="_-* #,##0\ _€_-;\-* #,##0\ _€_-;_-* &quot;-&quot;??\ _€_-;_-@_-"/>
    <numFmt numFmtId="171" formatCode="0.0000"/>
    <numFmt numFmtId="172" formatCode="0.0%"/>
    <numFmt numFmtId="173" formatCode="#,##0.0"/>
    <numFmt numFmtId="174" formatCode="#,##0.0_ ;[Red]\-#,##0.0\ "/>
    <numFmt numFmtId="175" formatCode="#,##0.0\ &quot;€&quot;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Times"/>
      <family val="1"/>
    </font>
    <font>
      <sz val="11"/>
      <color rgb="FFFF0000"/>
      <name val="Times"/>
      <family val="1"/>
    </font>
    <font>
      <i/>
      <sz val="11"/>
      <color theme="1"/>
      <name val="Times"/>
      <family val="1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1"/>
      <name val="Times"/>
      <family val="1"/>
    </font>
    <font>
      <b/>
      <sz val="16"/>
      <color theme="1"/>
      <name val="Times"/>
      <family val="1"/>
    </font>
    <font>
      <b/>
      <i/>
      <sz val="12"/>
      <color theme="1"/>
      <name val="Times"/>
      <family val="1"/>
    </font>
    <font>
      <b/>
      <sz val="12"/>
      <color rgb="FFFF0000"/>
      <name val="Times"/>
      <family val="1"/>
    </font>
    <font>
      <i/>
      <sz val="12"/>
      <color theme="1"/>
      <name val="Times"/>
      <family val="1"/>
    </font>
    <font>
      <b/>
      <i/>
      <sz val="12"/>
      <color rgb="FFFF0000"/>
      <name val="Times"/>
      <family val="1"/>
    </font>
    <font>
      <b/>
      <i/>
      <sz val="11"/>
      <color theme="1"/>
      <name val="Times"/>
      <family val="1"/>
    </font>
    <font>
      <sz val="11"/>
      <name val="Times"/>
      <family val="1"/>
    </font>
    <font>
      <u/>
      <sz val="11"/>
      <name val="Times"/>
      <family val="1"/>
    </font>
    <font>
      <i/>
      <sz val="11"/>
      <color rgb="FFFF0000"/>
      <name val="Times"/>
      <family val="1"/>
    </font>
    <font>
      <b/>
      <sz val="11"/>
      <color rgb="FFFF0000"/>
      <name val="Times"/>
      <family val="1"/>
    </font>
    <font>
      <b/>
      <sz val="12"/>
      <color theme="0" tint="-0.34998626667073579"/>
      <name val="Times"/>
      <family val="1"/>
    </font>
    <font>
      <b/>
      <sz val="12"/>
      <color theme="0"/>
      <name val="Times"/>
      <family val="1"/>
    </font>
    <font>
      <vertAlign val="superscript"/>
      <sz val="11"/>
      <color theme="1"/>
      <name val="Times"/>
      <family val="1"/>
    </font>
    <font>
      <b/>
      <i/>
      <sz val="11"/>
      <color theme="0"/>
      <name val="Times"/>
      <family val="1"/>
    </font>
    <font>
      <b/>
      <sz val="11"/>
      <color theme="0"/>
      <name val="Times"/>
      <family val="1"/>
    </font>
    <font>
      <b/>
      <sz val="18"/>
      <color theme="0"/>
      <name val="Times"/>
      <family val="1"/>
    </font>
    <font>
      <b/>
      <u/>
      <sz val="16"/>
      <color theme="1"/>
      <name val="Times"/>
      <family val="1"/>
    </font>
    <font>
      <b/>
      <sz val="16"/>
      <color rgb="FFFF0000"/>
      <name val="Times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20"/>
      <color theme="0"/>
      <name val="Times New Roman"/>
      <family val="1"/>
    </font>
    <font>
      <i/>
      <sz val="20"/>
      <color theme="0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Times New Roman"/>
      <family val="1"/>
    </font>
    <font>
      <b/>
      <sz val="18"/>
      <color theme="0"/>
      <name val="Times New Roman"/>
      <family val="1"/>
    </font>
    <font>
      <b/>
      <u/>
      <sz val="16"/>
      <color theme="1"/>
      <name val="Times New Roman"/>
      <family val="1"/>
    </font>
    <font>
      <sz val="11"/>
      <color theme="0"/>
      <name val="Times"/>
      <family val="1"/>
    </font>
    <font>
      <b/>
      <sz val="11"/>
      <name val="Times"/>
      <family val="1"/>
    </font>
    <font>
      <b/>
      <sz val="12"/>
      <name val="Times"/>
      <family val="1"/>
    </font>
    <font>
      <i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i/>
      <sz val="11"/>
      <color theme="1"/>
      <name val="Calibri"/>
      <family val="2"/>
      <scheme val="minor"/>
    </font>
    <font>
      <b/>
      <sz val="11"/>
      <color theme="0"/>
      <name val="Times"/>
      <family val="1"/>
    </font>
    <font>
      <sz val="14"/>
      <color theme="1"/>
      <name val="Times"/>
      <family val="1"/>
    </font>
    <font>
      <b/>
      <sz val="14"/>
      <color theme="0"/>
      <name val="Times"/>
      <family val="1"/>
    </font>
    <font>
      <sz val="12"/>
      <color theme="1"/>
      <name val="Times"/>
      <family val="1"/>
    </font>
    <font>
      <i/>
      <sz val="9"/>
      <color theme="1"/>
      <name val="Times"/>
      <family val="1"/>
    </font>
    <font>
      <sz val="9"/>
      <color theme="1"/>
      <name val="Times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3D7CC9"/>
      <name val="Calibri"/>
      <family val="2"/>
    </font>
    <font>
      <sz val="24"/>
      <color theme="1"/>
      <name val="Calibri"/>
      <family val="2"/>
      <scheme val="minor"/>
    </font>
    <font>
      <b/>
      <sz val="20"/>
      <color rgb="FF3D7CC9"/>
      <name val="Calibri"/>
      <family val="2"/>
    </font>
    <font>
      <b/>
      <i/>
      <sz val="20"/>
      <color rgb="FF3D7CC9"/>
      <name val="Calibri"/>
      <family val="2"/>
    </font>
    <font>
      <sz val="16"/>
      <color rgb="FF3D7CC9"/>
      <name val="Calibri"/>
      <family val="2"/>
      <scheme val="minor"/>
    </font>
    <font>
      <sz val="18"/>
      <color rgb="FF3D7CC9"/>
      <name val="Calibri"/>
      <family val="2"/>
    </font>
    <font>
      <b/>
      <i/>
      <sz val="12"/>
      <color rgb="FF3D7CC9"/>
      <name val="Calibri"/>
      <family val="2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lightGray">
        <bgColor theme="0" tint="-0.14996795556505021"/>
      </patternFill>
    </fill>
  </fills>
  <borders count="10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 style="thin">
        <color auto="1"/>
      </top>
      <bottom/>
      <diagonal/>
    </border>
    <border>
      <left style="slantDashDot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slantDashDot">
        <color auto="1"/>
      </top>
      <bottom style="thin">
        <color auto="1"/>
      </bottom>
      <diagonal/>
    </border>
    <border>
      <left style="slantDashDot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682">
    <xf numFmtId="0" fontId="0" fillId="0" borderId="0" xfId="0"/>
    <xf numFmtId="0" fontId="6" fillId="0" borderId="0" xfId="0" applyFont="1"/>
    <xf numFmtId="0" fontId="6" fillId="4" borderId="0" xfId="0" applyFont="1" applyFill="1"/>
    <xf numFmtId="0" fontId="7" fillId="4" borderId="0" xfId="0" applyFont="1" applyFill="1"/>
    <xf numFmtId="169" fontId="7" fillId="4" borderId="0" xfId="0" applyNumberFormat="1" applyFont="1" applyFill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168" fontId="11" fillId="0" borderId="0" xfId="0" applyNumberFormat="1" applyFont="1" applyAlignment="1">
      <alignment vertical="center" wrapText="1"/>
    </xf>
    <xf numFmtId="0" fontId="14" fillId="0" borderId="0" xfId="0" applyFont="1" applyAlignment="1">
      <alignment vertical="center" wrapText="1"/>
    </xf>
    <xf numFmtId="168" fontId="4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4" borderId="0" xfId="0" applyFont="1" applyFill="1"/>
    <xf numFmtId="0" fontId="9" fillId="4" borderId="0" xfId="0" applyFont="1" applyFill="1"/>
    <xf numFmtId="169" fontId="9" fillId="4" borderId="0" xfId="0" applyNumberFormat="1" applyFont="1" applyFill="1"/>
    <xf numFmtId="0" fontId="16" fillId="0" borderId="0" xfId="0" applyFont="1"/>
    <xf numFmtId="0" fontId="18" fillId="0" borderId="0" xfId="0" applyFont="1" applyAlignment="1">
      <alignment wrapText="1"/>
    </xf>
    <xf numFmtId="0" fontId="5" fillId="0" borderId="0" xfId="0" applyFont="1" applyBorder="1" applyAlignment="1"/>
    <xf numFmtId="168" fontId="7" fillId="0" borderId="0" xfId="0" applyNumberFormat="1" applyFont="1"/>
    <xf numFmtId="168" fontId="6" fillId="0" borderId="0" xfId="0" applyNumberFormat="1" applyFont="1"/>
    <xf numFmtId="170" fontId="7" fillId="0" borderId="0" xfId="0" applyNumberFormat="1" applyFont="1"/>
    <xf numFmtId="0" fontId="8" fillId="0" borderId="0" xfId="0" applyFont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169" fontId="8" fillId="4" borderId="0" xfId="0" applyNumberFormat="1" applyFont="1" applyFill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68" fontId="8" fillId="0" borderId="3" xfId="0" applyNumberFormat="1" applyFont="1" applyFill="1" applyBorder="1" applyAlignment="1">
      <alignment horizontal="center" vertical="center" wrapText="1"/>
    </xf>
    <xf numFmtId="168" fontId="11" fillId="4" borderId="3" xfId="0" applyNumberFormat="1" applyFont="1" applyFill="1" applyBorder="1" applyAlignment="1">
      <alignment horizontal="center" vertical="center" wrapText="1"/>
    </xf>
    <xf numFmtId="168" fontId="11" fillId="4" borderId="40" xfId="0" applyNumberFormat="1" applyFont="1" applyFill="1" applyBorder="1" applyAlignment="1">
      <alignment horizontal="center" vertical="center" wrapText="1"/>
    </xf>
    <xf numFmtId="168" fontId="8" fillId="0" borderId="43" xfId="0" applyNumberFormat="1" applyFont="1" applyFill="1" applyBorder="1" applyAlignment="1">
      <alignment horizontal="center" vertical="center" wrapText="1"/>
    </xf>
    <xf numFmtId="168" fontId="11" fillId="4" borderId="0" xfId="0" applyNumberFormat="1" applyFont="1" applyFill="1" applyBorder="1" applyAlignment="1">
      <alignment vertical="center" wrapText="1"/>
    </xf>
    <xf numFmtId="0" fontId="20" fillId="4" borderId="0" xfId="0" applyFont="1" applyFill="1" applyAlignment="1">
      <alignment horizontal="center" vertical="center"/>
    </xf>
    <xf numFmtId="169" fontId="20" fillId="4" borderId="0" xfId="0" applyNumberFormat="1" applyFont="1" applyFill="1" applyAlignment="1">
      <alignment horizontal="center" vertical="center"/>
    </xf>
    <xf numFmtId="0" fontId="7" fillId="0" borderId="8" xfId="0" applyFont="1" applyBorder="1" applyAlignment="1">
      <alignment vertical="center"/>
    </xf>
    <xf numFmtId="9" fontId="6" fillId="0" borderId="2" xfId="2" applyFont="1" applyBorder="1" applyAlignment="1">
      <alignment vertical="center"/>
    </xf>
    <xf numFmtId="9" fontId="6" fillId="0" borderId="27" xfId="2" applyFont="1" applyBorder="1" applyAlignment="1">
      <alignment vertical="center"/>
    </xf>
    <xf numFmtId="170" fontId="13" fillId="4" borderId="0" xfId="1" applyNumberFormat="1" applyFont="1" applyFill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9" fontId="6" fillId="0" borderId="5" xfId="2" applyFont="1" applyBorder="1" applyAlignment="1">
      <alignment vertical="center"/>
    </xf>
    <xf numFmtId="9" fontId="6" fillId="0" borderId="7" xfId="2" applyFont="1" applyBorder="1" applyAlignment="1">
      <alignment vertical="center"/>
    </xf>
    <xf numFmtId="168" fontId="6" fillId="2" borderId="5" xfId="0" applyNumberFormat="1" applyFont="1" applyFill="1" applyBorder="1" applyAlignment="1">
      <alignment vertical="center"/>
    </xf>
    <xf numFmtId="168" fontId="15" fillId="2" borderId="5" xfId="0" applyNumberFormat="1" applyFont="1" applyFill="1" applyBorder="1" applyAlignment="1">
      <alignment vertical="center"/>
    </xf>
    <xf numFmtId="168" fontId="15" fillId="2" borderId="7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8" fontId="11" fillId="2" borderId="5" xfId="0" applyNumberFormat="1" applyFont="1" applyFill="1" applyBorder="1" applyAlignment="1">
      <alignment vertical="center"/>
    </xf>
    <xf numFmtId="168" fontId="11" fillId="2" borderId="7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168" fontId="15" fillId="2" borderId="34" xfId="0" applyNumberFormat="1" applyFont="1" applyFill="1" applyBorder="1" applyAlignment="1">
      <alignment vertical="center"/>
    </xf>
    <xf numFmtId="170" fontId="7" fillId="4" borderId="0" xfId="1" applyNumberFormat="1" applyFont="1" applyFill="1"/>
    <xf numFmtId="168" fontId="6" fillId="2" borderId="3" xfId="0" applyNumberFormat="1" applyFont="1" applyFill="1" applyBorder="1" applyAlignment="1">
      <alignment vertical="center"/>
    </xf>
    <xf numFmtId="168" fontId="15" fillId="2" borderId="3" xfId="0" applyNumberFormat="1" applyFont="1" applyFill="1" applyBorder="1" applyAlignment="1">
      <alignment vertical="center"/>
    </xf>
    <xf numFmtId="168" fontId="15" fillId="2" borderId="40" xfId="0" applyNumberFormat="1" applyFont="1" applyFill="1" applyBorder="1" applyAlignment="1">
      <alignment vertical="center"/>
    </xf>
    <xf numFmtId="168" fontId="11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9" fontId="8" fillId="4" borderId="0" xfId="0" applyNumberFormat="1" applyFont="1" applyFill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7" xfId="0" applyFont="1" applyBorder="1" applyAlignment="1">
      <alignment vertical="center" wrapText="1"/>
    </xf>
    <xf numFmtId="166" fontId="23" fillId="6" borderId="15" xfId="0" applyNumberFormat="1" applyFont="1" applyFill="1" applyBorder="1" applyAlignment="1">
      <alignment vertical="center"/>
    </xf>
    <xf numFmtId="0" fontId="23" fillId="6" borderId="7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center" vertical="center"/>
    </xf>
    <xf numFmtId="168" fontId="9" fillId="2" borderId="5" xfId="0" applyNumberFormat="1" applyFont="1" applyFill="1" applyBorder="1" applyAlignment="1">
      <alignment vertical="center"/>
    </xf>
    <xf numFmtId="168" fontId="9" fillId="2" borderId="34" xfId="0" applyNumberFormat="1" applyFont="1" applyFill="1" applyBorder="1" applyAlignment="1">
      <alignment vertical="center"/>
    </xf>
    <xf numFmtId="168" fontId="9" fillId="2" borderId="3" xfId="0" applyNumberFormat="1" applyFont="1" applyFill="1" applyBorder="1" applyAlignment="1">
      <alignment vertical="center"/>
    </xf>
    <xf numFmtId="168" fontId="9" fillId="2" borderId="43" xfId="0" applyNumberFormat="1" applyFont="1" applyFill="1" applyBorder="1" applyAlignment="1">
      <alignment vertical="center"/>
    </xf>
    <xf numFmtId="0" fontId="23" fillId="8" borderId="7" xfId="0" applyFont="1" applyFill="1" applyBorder="1" applyAlignment="1">
      <alignment horizontal="left" vertical="center"/>
    </xf>
    <xf numFmtId="166" fontId="23" fillId="8" borderId="15" xfId="0" applyNumberFormat="1" applyFont="1" applyFill="1" applyBorder="1" applyAlignment="1">
      <alignment vertical="center"/>
    </xf>
    <xf numFmtId="166" fontId="21" fillId="9" borderId="15" xfId="0" applyNumberFormat="1" applyFont="1" applyFill="1" applyBorder="1" applyAlignment="1">
      <alignment horizontal="right" vertical="center"/>
    </xf>
    <xf numFmtId="166" fontId="24" fillId="9" borderId="15" xfId="0" applyNumberFormat="1" applyFont="1" applyFill="1" applyBorder="1" applyAlignment="1">
      <alignment vertical="center"/>
    </xf>
    <xf numFmtId="166" fontId="24" fillId="9" borderId="16" xfId="0" applyNumberFormat="1" applyFont="1" applyFill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4" borderId="0" xfId="0" applyFont="1" applyFill="1" applyAlignment="1">
      <alignment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6" fontId="36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vertical="center" wrapText="1"/>
    </xf>
    <xf numFmtId="164" fontId="28" fillId="0" borderId="0" xfId="0" applyNumberFormat="1" applyFont="1" applyAlignment="1">
      <alignment vertical="center"/>
    </xf>
    <xf numFmtId="0" fontId="28" fillId="0" borderId="31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40" fillId="6" borderId="50" xfId="0" applyFont="1" applyFill="1" applyBorder="1" applyAlignment="1">
      <alignment horizontal="left" vertical="center" wrapText="1"/>
    </xf>
    <xf numFmtId="170" fontId="40" fillId="6" borderId="52" xfId="1" applyNumberFormat="1" applyFont="1" applyFill="1" applyBorder="1" applyAlignment="1">
      <alignment vertical="center"/>
    </xf>
    <xf numFmtId="170" fontId="40" fillId="6" borderId="53" xfId="1" applyNumberFormat="1" applyFont="1" applyFill="1" applyBorder="1" applyAlignment="1">
      <alignment vertical="center"/>
    </xf>
    <xf numFmtId="0" fontId="30" fillId="4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170" fontId="30" fillId="0" borderId="0" xfId="0" applyNumberFormat="1" applyFont="1" applyAlignment="1">
      <alignment vertical="center"/>
    </xf>
    <xf numFmtId="164" fontId="28" fillId="0" borderId="0" xfId="1" applyFont="1" applyAlignment="1">
      <alignment vertical="center"/>
    </xf>
    <xf numFmtId="0" fontId="43" fillId="4" borderId="0" xfId="0" applyFont="1" applyFill="1" applyAlignment="1">
      <alignment horizontal="left" vertical="center" wrapText="1"/>
    </xf>
    <xf numFmtId="0" fontId="44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Border="1" applyAlignment="1">
      <alignment vertical="center"/>
    </xf>
    <xf numFmtId="0" fontId="28" fillId="0" borderId="33" xfId="0" applyFont="1" applyBorder="1" applyAlignment="1">
      <alignment horizontal="right" vertical="center"/>
    </xf>
    <xf numFmtId="166" fontId="28" fillId="0" borderId="4" xfId="0" applyNumberFormat="1" applyFont="1" applyBorder="1" applyAlignment="1">
      <alignment vertical="center"/>
    </xf>
    <xf numFmtId="9" fontId="28" fillId="0" borderId="4" xfId="2" applyFont="1" applyBorder="1" applyAlignment="1">
      <alignment horizontal="right" vertical="center"/>
    </xf>
    <xf numFmtId="6" fontId="28" fillId="0" borderId="4" xfId="0" applyNumberFormat="1" applyFont="1" applyBorder="1" applyAlignment="1">
      <alignment vertical="center"/>
    </xf>
    <xf numFmtId="6" fontId="28" fillId="0" borderId="8" xfId="0" applyNumberFormat="1" applyFont="1" applyBorder="1" applyAlignment="1">
      <alignment vertical="center"/>
    </xf>
    <xf numFmtId="9" fontId="28" fillId="0" borderId="14" xfId="2" applyFont="1" applyBorder="1" applyAlignment="1">
      <alignment horizontal="right" vertical="center"/>
    </xf>
    <xf numFmtId="167" fontId="28" fillId="0" borderId="0" xfId="0" applyNumberFormat="1" applyFont="1" applyAlignment="1">
      <alignment vertical="center"/>
    </xf>
    <xf numFmtId="0" fontId="28" fillId="0" borderId="34" xfId="0" applyFont="1" applyBorder="1" applyAlignment="1">
      <alignment horizontal="right" vertical="center"/>
    </xf>
    <xf numFmtId="9" fontId="28" fillId="0" borderId="5" xfId="2" applyFont="1" applyBorder="1" applyAlignment="1">
      <alignment horizontal="right" vertical="center"/>
    </xf>
    <xf numFmtId="6" fontId="28" fillId="0" borderId="5" xfId="0" applyNumberFormat="1" applyFont="1" applyBorder="1" applyAlignment="1">
      <alignment vertical="center"/>
    </xf>
    <xf numFmtId="166" fontId="28" fillId="0" borderId="5" xfId="0" applyNumberFormat="1" applyFont="1" applyBorder="1" applyAlignment="1">
      <alignment vertical="center"/>
    </xf>
    <xf numFmtId="6" fontId="28" fillId="0" borderId="7" xfId="0" applyNumberFormat="1" applyFont="1" applyBorder="1" applyAlignment="1">
      <alignment vertical="center"/>
    </xf>
    <xf numFmtId="9" fontId="28" fillId="0" borderId="15" xfId="2" applyFont="1" applyBorder="1" applyAlignment="1">
      <alignment horizontal="right" vertical="center"/>
    </xf>
    <xf numFmtId="9" fontId="28" fillId="4" borderId="5" xfId="2" applyFont="1" applyFill="1" applyBorder="1" applyAlignment="1">
      <alignment horizontal="right" vertical="center"/>
    </xf>
    <xf numFmtId="9" fontId="28" fillId="4" borderId="15" xfId="2" applyFont="1" applyFill="1" applyBorder="1" applyAlignment="1">
      <alignment horizontal="right" vertical="center"/>
    </xf>
    <xf numFmtId="6" fontId="28" fillId="4" borderId="5" xfId="0" applyNumberFormat="1" applyFont="1" applyFill="1" applyBorder="1" applyAlignment="1">
      <alignment vertical="center"/>
    </xf>
    <xf numFmtId="6" fontId="40" fillId="8" borderId="5" xfId="0" applyNumberFormat="1" applyFont="1" applyFill="1" applyBorder="1" applyAlignment="1">
      <alignment vertical="center"/>
    </xf>
    <xf numFmtId="6" fontId="40" fillId="8" borderId="7" xfId="0" applyNumberFormat="1" applyFont="1" applyFill="1" applyBorder="1" applyAlignment="1">
      <alignment vertical="center"/>
    </xf>
    <xf numFmtId="6" fontId="40" fillId="9" borderId="3" xfId="0" applyNumberFormat="1" applyFont="1" applyFill="1" applyBorder="1" applyAlignment="1">
      <alignment vertical="center"/>
    </xf>
    <xf numFmtId="6" fontId="40" fillId="9" borderId="40" xfId="0" applyNumberFormat="1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5" fontId="48" fillId="0" borderId="5" xfId="0" applyNumberFormat="1" applyFont="1" applyBorder="1" applyAlignment="1">
      <alignment vertical="center"/>
    </xf>
    <xf numFmtId="172" fontId="28" fillId="0" borderId="2" xfId="2" applyNumberFormat="1" applyFont="1" applyBorder="1" applyAlignment="1">
      <alignment vertical="center"/>
    </xf>
    <xf numFmtId="5" fontId="48" fillId="0" borderId="2" xfId="0" applyNumberFormat="1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171" fontId="38" fillId="0" borderId="0" xfId="0" applyNumberFormat="1" applyFont="1" applyAlignment="1">
      <alignment vertical="center"/>
    </xf>
    <xf numFmtId="171" fontId="28" fillId="0" borderId="0" xfId="0" applyNumberFormat="1" applyFont="1" applyAlignment="1">
      <alignment vertical="center"/>
    </xf>
    <xf numFmtId="6" fontId="28" fillId="0" borderId="0" xfId="0" applyNumberFormat="1" applyFont="1" applyAlignment="1">
      <alignment vertical="center"/>
    </xf>
    <xf numFmtId="0" fontId="38" fillId="4" borderId="0" xfId="0" applyFont="1" applyFill="1" applyAlignment="1">
      <alignment vertical="center"/>
    </xf>
    <xf numFmtId="9" fontId="28" fillId="0" borderId="4" xfId="2" applyFont="1" applyFill="1" applyBorder="1" applyAlignment="1">
      <alignment horizontal="right" vertical="center"/>
    </xf>
    <xf numFmtId="6" fontId="28" fillId="0" borderId="4" xfId="0" applyNumberFormat="1" applyFont="1" applyFill="1" applyBorder="1" applyAlignment="1">
      <alignment vertical="center"/>
    </xf>
    <xf numFmtId="5" fontId="40" fillId="10" borderId="5" xfId="0" applyNumberFormat="1" applyFont="1" applyFill="1" applyBorder="1" applyAlignment="1">
      <alignment vertical="center"/>
    </xf>
    <xf numFmtId="172" fontId="40" fillId="10" borderId="2" xfId="2" applyNumberFormat="1" applyFont="1" applyFill="1" applyBorder="1" applyAlignment="1">
      <alignment vertical="center"/>
    </xf>
    <xf numFmtId="5" fontId="40" fillId="10" borderId="2" xfId="0" applyNumberFormat="1" applyFont="1" applyFill="1" applyBorder="1" applyAlignment="1">
      <alignment vertical="center"/>
    </xf>
    <xf numFmtId="5" fontId="40" fillId="11" borderId="2" xfId="0" applyNumberFormat="1" applyFont="1" applyFill="1" applyBorder="1" applyAlignment="1">
      <alignment vertical="center"/>
    </xf>
    <xf numFmtId="172" fontId="40" fillId="11" borderId="2" xfId="2" applyNumberFormat="1" applyFont="1" applyFill="1" applyBorder="1" applyAlignment="1">
      <alignment vertical="center"/>
    </xf>
    <xf numFmtId="6" fontId="40" fillId="11" borderId="5" xfId="0" applyNumberFormat="1" applyFont="1" applyFill="1" applyBorder="1" applyAlignment="1">
      <alignment vertical="center"/>
    </xf>
    <xf numFmtId="5" fontId="40" fillId="11" borderId="5" xfId="0" applyNumberFormat="1" applyFont="1" applyFill="1" applyBorder="1" applyAlignment="1">
      <alignment vertical="center"/>
    </xf>
    <xf numFmtId="0" fontId="31" fillId="4" borderId="0" xfId="0" applyFont="1" applyFill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2" fontId="28" fillId="0" borderId="5" xfId="2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24" fillId="6" borderId="59" xfId="0" applyFont="1" applyFill="1" applyBorder="1" applyAlignment="1">
      <alignment wrapText="1"/>
    </xf>
    <xf numFmtId="0" fontId="24" fillId="6" borderId="62" xfId="0" applyFont="1" applyFill="1" applyBorder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8" fillId="0" borderId="0" xfId="0" applyFont="1"/>
    <xf numFmtId="0" fontId="32" fillId="0" borderId="0" xfId="0" applyFont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30" fillId="0" borderId="0" xfId="0" applyFont="1"/>
    <xf numFmtId="0" fontId="32" fillId="0" borderId="0" xfId="0" applyFont="1" applyAlignment="1">
      <alignment horizontal="left" vertical="center"/>
    </xf>
    <xf numFmtId="0" fontId="28" fillId="4" borderId="0" xfId="0" applyFont="1" applyFill="1"/>
    <xf numFmtId="0" fontId="32" fillId="0" borderId="0" xfId="0" applyFont="1" applyAlignment="1">
      <alignment horizontal="center"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>
      <alignment horizontal="center" vertical="center" wrapText="1"/>
    </xf>
    <xf numFmtId="165" fontId="28" fillId="0" borderId="17" xfId="0" applyNumberFormat="1" applyFont="1" applyBorder="1" applyAlignment="1">
      <alignment vertical="center"/>
    </xf>
    <xf numFmtId="165" fontId="28" fillId="0" borderId="2" xfId="0" applyNumberFormat="1" applyFont="1" applyBorder="1" applyAlignment="1">
      <alignment vertical="center"/>
    </xf>
    <xf numFmtId="165" fontId="30" fillId="0" borderId="27" xfId="0" applyNumberFormat="1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165" fontId="28" fillId="0" borderId="15" xfId="0" applyNumberFormat="1" applyFont="1" applyBorder="1" applyAlignment="1">
      <alignment vertical="center"/>
    </xf>
    <xf numFmtId="165" fontId="28" fillId="0" borderId="5" xfId="0" applyNumberFormat="1" applyFont="1" applyBorder="1" applyAlignment="1">
      <alignment vertical="center"/>
    </xf>
    <xf numFmtId="165" fontId="30" fillId="0" borderId="7" xfId="0" applyNumberFormat="1" applyFont="1" applyBorder="1" applyAlignment="1">
      <alignment vertical="center"/>
    </xf>
    <xf numFmtId="6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47" fillId="0" borderId="18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6" fontId="28" fillId="0" borderId="14" xfId="0" applyNumberFormat="1" applyFont="1" applyBorder="1" applyAlignment="1">
      <alignment vertical="center"/>
    </xf>
    <xf numFmtId="6" fontId="30" fillId="0" borderId="8" xfId="0" applyNumberFormat="1" applyFont="1" applyBorder="1" applyAlignment="1">
      <alignment vertical="center"/>
    </xf>
    <xf numFmtId="6" fontId="28" fillId="0" borderId="15" xfId="0" applyNumberFormat="1" applyFont="1" applyBorder="1" applyAlignment="1">
      <alignment vertical="center"/>
    </xf>
    <xf numFmtId="6" fontId="30" fillId="0" borderId="7" xfId="0" applyNumberFormat="1" applyFont="1" applyBorder="1" applyAlignment="1">
      <alignment vertical="center"/>
    </xf>
    <xf numFmtId="170" fontId="28" fillId="0" borderId="0" xfId="1" applyNumberFormat="1" applyFont="1" applyAlignment="1">
      <alignment vertical="center"/>
    </xf>
    <xf numFmtId="170" fontId="32" fillId="0" borderId="0" xfId="1" applyNumberFormat="1" applyFont="1" applyAlignment="1">
      <alignment vertical="center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/>
    </xf>
    <xf numFmtId="0" fontId="32" fillId="4" borderId="0" xfId="0" applyFont="1" applyFill="1" applyAlignment="1">
      <alignment vertical="center"/>
    </xf>
    <xf numFmtId="3" fontId="55" fillId="4" borderId="0" xfId="0" applyNumberFormat="1" applyFont="1" applyFill="1" applyAlignment="1">
      <alignment vertical="center"/>
    </xf>
    <xf numFmtId="0" fontId="55" fillId="4" borderId="0" xfId="0" applyFont="1" applyFill="1" applyAlignment="1">
      <alignment vertical="center"/>
    </xf>
    <xf numFmtId="0" fontId="32" fillId="4" borderId="0" xfId="0" applyFont="1" applyFill="1" applyBorder="1" applyAlignment="1">
      <alignment vertic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left" vertical="center"/>
    </xf>
    <xf numFmtId="170" fontId="28" fillId="0" borderId="0" xfId="0" applyNumberFormat="1" applyFont="1" applyAlignment="1">
      <alignment horizontal="left"/>
    </xf>
    <xf numFmtId="169" fontId="28" fillId="4" borderId="0" xfId="0" applyNumberFormat="1" applyFont="1" applyFill="1"/>
    <xf numFmtId="0" fontId="31" fillId="0" borderId="0" xfId="0" applyFont="1" applyAlignment="1">
      <alignment horizontal="center" vertical="center" wrapText="1"/>
    </xf>
    <xf numFmtId="0" fontId="57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/>
    </xf>
    <xf numFmtId="168" fontId="57" fillId="0" borderId="0" xfId="0" applyNumberFormat="1" applyFont="1" applyAlignment="1">
      <alignment vertical="center" wrapText="1"/>
    </xf>
    <xf numFmtId="0" fontId="58" fillId="0" borderId="0" xfId="0" applyFont="1" applyAlignment="1">
      <alignment vertical="center" wrapText="1"/>
    </xf>
    <xf numFmtId="168" fontId="44" fillId="0" borderId="0" xfId="0" applyNumberFormat="1" applyFont="1" applyAlignment="1">
      <alignment horizontal="center" vertical="center"/>
    </xf>
    <xf numFmtId="0" fontId="42" fillId="0" borderId="0" xfId="0" applyFont="1"/>
    <xf numFmtId="0" fontId="42" fillId="4" borderId="0" xfId="0" applyFont="1" applyFill="1"/>
    <xf numFmtId="0" fontId="30" fillId="4" borderId="0" xfId="0" applyFont="1" applyFill="1"/>
    <xf numFmtId="169" fontId="30" fillId="4" borderId="0" xfId="0" applyNumberFormat="1" applyFont="1" applyFill="1"/>
    <xf numFmtId="0" fontId="38" fillId="0" borderId="0" xfId="0" applyFont="1"/>
    <xf numFmtId="0" fontId="43" fillId="0" borderId="0" xfId="0" applyFont="1" applyAlignment="1">
      <alignment wrapText="1"/>
    </xf>
    <xf numFmtId="0" fontId="60" fillId="0" borderId="0" xfId="0" applyFont="1" applyBorder="1" applyAlignment="1"/>
    <xf numFmtId="168" fontId="28" fillId="0" borderId="0" xfId="0" applyNumberFormat="1" applyFont="1"/>
    <xf numFmtId="168" fontId="38" fillId="0" borderId="0" xfId="0" applyNumberFormat="1" applyFont="1"/>
    <xf numFmtId="170" fontId="28" fillId="0" borderId="0" xfId="0" applyNumberFormat="1" applyFont="1"/>
    <xf numFmtId="0" fontId="38" fillId="4" borderId="0" xfId="0" applyFont="1" applyFill="1"/>
    <xf numFmtId="0" fontId="30" fillId="0" borderId="34" xfId="0" applyFont="1" applyBorder="1" applyAlignment="1">
      <alignment horizontal="left" vertical="center"/>
    </xf>
    <xf numFmtId="0" fontId="48" fillId="0" borderId="0" xfId="0" applyFont="1"/>
    <xf numFmtId="0" fontId="32" fillId="0" borderId="55" xfId="0" applyFont="1" applyFill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49" fillId="0" borderId="0" xfId="0" applyFont="1" applyFill="1" applyAlignment="1">
      <alignment vertical="center" wrapText="1"/>
    </xf>
    <xf numFmtId="0" fontId="28" fillId="0" borderId="23" xfId="0" applyFont="1" applyFill="1" applyBorder="1"/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6" fontId="28" fillId="0" borderId="17" xfId="0" applyNumberFormat="1" applyFont="1" applyBorder="1" applyAlignment="1">
      <alignment vertical="center"/>
    </xf>
    <xf numFmtId="6" fontId="28" fillId="0" borderId="2" xfId="0" applyNumberFormat="1" applyFont="1" applyBorder="1" applyAlignment="1">
      <alignment vertical="center"/>
    </xf>
    <xf numFmtId="6" fontId="30" fillId="0" borderId="27" xfId="0" applyNumberFormat="1" applyFont="1" applyBorder="1" applyAlignment="1">
      <alignment vertical="center"/>
    </xf>
    <xf numFmtId="49" fontId="52" fillId="0" borderId="0" xfId="0" applyNumberFormat="1" applyFont="1" applyFill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61" fillId="0" borderId="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/>
    </xf>
    <xf numFmtId="0" fontId="36" fillId="0" borderId="0" xfId="0" applyFont="1" applyBorder="1"/>
    <xf numFmtId="0" fontId="32" fillId="0" borderId="0" xfId="0" applyFont="1" applyBorder="1"/>
    <xf numFmtId="6" fontId="55" fillId="4" borderId="48" xfId="0" applyNumberFormat="1" applyFont="1" applyFill="1" applyBorder="1" applyAlignment="1">
      <alignment horizontal="right" vertical="center"/>
    </xf>
    <xf numFmtId="0" fontId="32" fillId="4" borderId="0" xfId="0" applyFont="1" applyFill="1" applyBorder="1"/>
    <xf numFmtId="0" fontId="32" fillId="0" borderId="0" xfId="0" applyFont="1" applyBorder="1" applyAlignment="1">
      <alignment horizontal="right"/>
    </xf>
    <xf numFmtId="166" fontId="7" fillId="12" borderId="15" xfId="0" applyNumberFormat="1" applyFont="1" applyFill="1" applyBorder="1" applyAlignment="1">
      <alignment vertical="center"/>
    </xf>
    <xf numFmtId="3" fontId="7" fillId="12" borderId="5" xfId="0" applyNumberFormat="1" applyFont="1" applyFill="1" applyBorder="1" applyAlignment="1">
      <alignment vertical="center"/>
    </xf>
    <xf numFmtId="168" fontId="7" fillId="12" borderId="5" xfId="0" applyNumberFormat="1" applyFont="1" applyFill="1" applyBorder="1" applyAlignment="1">
      <alignment vertical="center"/>
    </xf>
    <xf numFmtId="170" fontId="28" fillId="12" borderId="14" xfId="1" applyNumberFormat="1" applyFont="1" applyFill="1" applyBorder="1" applyAlignment="1">
      <alignment vertical="center"/>
    </xf>
    <xf numFmtId="170" fontId="28" fillId="12" borderId="4" xfId="1" applyNumberFormat="1" applyFont="1" applyFill="1" applyBorder="1" applyAlignment="1">
      <alignment vertical="center"/>
    </xf>
    <xf numFmtId="170" fontId="28" fillId="12" borderId="17" xfId="1" applyNumberFormat="1" applyFont="1" applyFill="1" applyBorder="1" applyAlignment="1">
      <alignment vertical="center"/>
    </xf>
    <xf numFmtId="170" fontId="28" fillId="12" borderId="2" xfId="1" applyNumberFormat="1" applyFont="1" applyFill="1" applyBorder="1" applyAlignment="1">
      <alignment vertical="center"/>
    </xf>
    <xf numFmtId="170" fontId="28" fillId="12" borderId="15" xfId="1" applyNumberFormat="1" applyFont="1" applyFill="1" applyBorder="1" applyAlignment="1">
      <alignment vertical="center"/>
    </xf>
    <xf numFmtId="170" fontId="28" fillId="12" borderId="5" xfId="1" applyNumberFormat="1" applyFont="1" applyFill="1" applyBorder="1" applyAlignment="1">
      <alignment vertical="center"/>
    </xf>
    <xf numFmtId="170" fontId="28" fillId="12" borderId="18" xfId="1" applyNumberFormat="1" applyFont="1" applyFill="1" applyBorder="1" applyAlignment="1">
      <alignment vertical="center"/>
    </xf>
    <xf numFmtId="170" fontId="28" fillId="12" borderId="12" xfId="1" applyNumberFormat="1" applyFont="1" applyFill="1" applyBorder="1" applyAlignment="1">
      <alignment vertical="center"/>
    </xf>
    <xf numFmtId="0" fontId="2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166" fontId="24" fillId="7" borderId="69" xfId="0" applyNumberFormat="1" applyFont="1" applyFill="1" applyBorder="1" applyAlignment="1">
      <alignment vertical="center"/>
    </xf>
    <xf numFmtId="166" fontId="24" fillId="7" borderId="70" xfId="0" applyNumberFormat="1" applyFont="1" applyFill="1" applyBorder="1" applyAlignment="1">
      <alignment vertical="center"/>
    </xf>
    <xf numFmtId="166" fontId="24" fillId="7" borderId="71" xfId="0" applyNumberFormat="1" applyFont="1" applyFill="1" applyBorder="1" applyAlignment="1">
      <alignment vertical="center"/>
    </xf>
    <xf numFmtId="166" fontId="24" fillId="7" borderId="76" xfId="0" applyNumberFormat="1" applyFont="1" applyFill="1" applyBorder="1" applyAlignment="1">
      <alignment vertical="center"/>
    </xf>
    <xf numFmtId="166" fontId="24" fillId="7" borderId="77" xfId="0" applyNumberFormat="1" applyFont="1" applyFill="1" applyBorder="1" applyAlignment="1">
      <alignment vertical="center"/>
    </xf>
    <xf numFmtId="166" fontId="24" fillId="7" borderId="78" xfId="0" applyNumberFormat="1" applyFont="1" applyFill="1" applyBorder="1" applyAlignment="1">
      <alignment vertical="center"/>
    </xf>
    <xf numFmtId="0" fontId="30" fillId="3" borderId="5" xfId="0" applyFont="1" applyFill="1" applyBorder="1" applyAlignment="1">
      <alignment horizontal="center" vertical="center" wrapText="1"/>
    </xf>
    <xf numFmtId="0" fontId="40" fillId="10" borderId="34" xfId="0" applyFont="1" applyFill="1" applyBorder="1" applyAlignment="1">
      <alignment horizontal="left" vertical="center"/>
    </xf>
    <xf numFmtId="6" fontId="40" fillId="10" borderId="5" xfId="0" applyNumberFormat="1" applyFont="1" applyFill="1" applyBorder="1" applyAlignment="1">
      <alignment horizontal="right" vertical="center"/>
    </xf>
    <xf numFmtId="2" fontId="52" fillId="0" borderId="0" xfId="0" applyNumberFormat="1" applyFont="1" applyFill="1" applyBorder="1" applyAlignment="1">
      <alignment horizontal="center" vertical="center"/>
    </xf>
    <xf numFmtId="166" fontId="24" fillId="7" borderId="15" xfId="0" applyNumberFormat="1" applyFont="1" applyFill="1" applyBorder="1" applyAlignment="1">
      <alignment horizontal="right" vertical="center"/>
    </xf>
    <xf numFmtId="0" fontId="62" fillId="0" borderId="0" xfId="0" applyFont="1" applyAlignment="1">
      <alignment horizontal="left" vertical="center"/>
    </xf>
    <xf numFmtId="171" fontId="62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6" fontId="40" fillId="6" borderId="7" xfId="0" applyNumberFormat="1" applyFont="1" applyFill="1" applyBorder="1" applyAlignment="1">
      <alignment horizontal="left" vertical="center" wrapText="1"/>
    </xf>
    <xf numFmtId="6" fontId="40" fillId="6" borderId="20" xfId="0" applyNumberFormat="1" applyFont="1" applyFill="1" applyBorder="1" applyAlignment="1">
      <alignment horizontal="right" vertical="center"/>
    </xf>
    <xf numFmtId="6" fontId="40" fillId="6" borderId="5" xfId="0" applyNumberFormat="1" applyFont="1" applyFill="1" applyBorder="1" applyAlignment="1">
      <alignment horizontal="right" vertical="center"/>
    </xf>
    <xf numFmtId="6" fontId="40" fillId="6" borderId="6" xfId="0" applyNumberFormat="1" applyFont="1" applyFill="1" applyBorder="1" applyAlignment="1">
      <alignment horizontal="right" vertical="center"/>
    </xf>
    <xf numFmtId="6" fontId="40" fillId="6" borderId="15" xfId="0" applyNumberFormat="1" applyFont="1" applyFill="1" applyBorder="1" applyAlignment="1">
      <alignment horizontal="right" vertical="center"/>
    </xf>
    <xf numFmtId="6" fontId="40" fillId="8" borderId="7" xfId="0" applyNumberFormat="1" applyFont="1" applyFill="1" applyBorder="1" applyAlignment="1">
      <alignment horizontal="left" vertical="center" wrapText="1"/>
    </xf>
    <xf numFmtId="6" fontId="40" fillId="8" borderId="20" xfId="0" applyNumberFormat="1" applyFont="1" applyFill="1" applyBorder="1" applyAlignment="1">
      <alignment horizontal="right" vertical="center"/>
    </xf>
    <xf numFmtId="6" fontId="40" fillId="8" borderId="5" xfId="0" applyNumberFormat="1" applyFont="1" applyFill="1" applyBorder="1" applyAlignment="1">
      <alignment horizontal="right" vertical="center"/>
    </xf>
    <xf numFmtId="6" fontId="40" fillId="8" borderId="6" xfId="0" applyNumberFormat="1" applyFont="1" applyFill="1" applyBorder="1" applyAlignment="1">
      <alignment horizontal="right" vertical="center"/>
    </xf>
    <xf numFmtId="0" fontId="40" fillId="8" borderId="34" xfId="0" applyFont="1" applyFill="1" applyBorder="1" applyAlignment="1">
      <alignment horizontal="left" vertical="center"/>
    </xf>
    <xf numFmtId="6" fontId="40" fillId="9" borderId="16" xfId="0" applyNumberFormat="1" applyFont="1" applyFill="1" applyBorder="1" applyAlignment="1">
      <alignment horizontal="right" vertical="center"/>
    </xf>
    <xf numFmtId="6" fontId="40" fillId="9" borderId="3" xfId="0" applyNumberFormat="1" applyFont="1" applyFill="1" applyBorder="1" applyAlignment="1">
      <alignment horizontal="right" vertical="center"/>
    </xf>
    <xf numFmtId="6" fontId="40" fillId="9" borderId="40" xfId="0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6" fontId="40" fillId="10" borderId="20" xfId="0" applyNumberFormat="1" applyFont="1" applyFill="1" applyBorder="1" applyAlignment="1">
      <alignment horizontal="right" vertical="center"/>
    </xf>
    <xf numFmtId="6" fontId="40" fillId="10" borderId="6" xfId="0" applyNumberFormat="1" applyFont="1" applyFill="1" applyBorder="1" applyAlignment="1">
      <alignment horizontal="right" vertical="center"/>
    </xf>
    <xf numFmtId="6" fontId="40" fillId="10" borderId="11" xfId="0" applyNumberFormat="1" applyFont="1" applyFill="1" applyBorder="1" applyAlignment="1">
      <alignment horizontal="right" vertical="center"/>
    </xf>
    <xf numFmtId="6" fontId="40" fillId="11" borderId="16" xfId="0" applyNumberFormat="1" applyFont="1" applyFill="1" applyBorder="1" applyAlignment="1">
      <alignment horizontal="right" vertical="center"/>
    </xf>
    <xf numFmtId="6" fontId="40" fillId="11" borderId="3" xfId="0" applyNumberFormat="1" applyFont="1" applyFill="1" applyBorder="1" applyAlignment="1">
      <alignment horizontal="right" vertical="center"/>
    </xf>
    <xf numFmtId="6" fontId="40" fillId="11" borderId="40" xfId="0" applyNumberFormat="1" applyFont="1" applyFill="1" applyBorder="1" applyAlignment="1">
      <alignment horizontal="right" vertical="center"/>
    </xf>
    <xf numFmtId="0" fontId="40" fillId="10" borderId="34" xfId="0" applyFont="1" applyFill="1" applyBorder="1" applyAlignment="1">
      <alignment horizontal="left" vertical="center" wrapText="1"/>
    </xf>
    <xf numFmtId="0" fontId="40" fillId="6" borderId="13" xfId="0" applyFont="1" applyFill="1" applyBorder="1" applyAlignment="1">
      <alignment horizontal="left" vertical="center"/>
    </xf>
    <xf numFmtId="6" fontId="40" fillId="6" borderId="21" xfId="0" applyNumberFormat="1" applyFont="1" applyFill="1" applyBorder="1" applyAlignment="1">
      <alignment horizontal="right" vertical="center"/>
    </xf>
    <xf numFmtId="6" fontId="40" fillId="6" borderId="12" xfId="0" applyNumberFormat="1" applyFont="1" applyFill="1" applyBorder="1" applyAlignment="1">
      <alignment horizontal="right" vertical="center"/>
    </xf>
    <xf numFmtId="6" fontId="40" fillId="6" borderId="51" xfId="0" applyNumberFormat="1" applyFont="1" applyFill="1" applyBorder="1" applyAlignment="1">
      <alignment horizontal="right" vertical="center"/>
    </xf>
    <xf numFmtId="6" fontId="40" fillId="7" borderId="91" xfId="0" applyNumberFormat="1" applyFont="1" applyFill="1" applyBorder="1" applyAlignment="1">
      <alignment horizontal="right" vertical="center"/>
    </xf>
    <xf numFmtId="6" fontId="40" fillId="7" borderId="92" xfId="0" applyNumberFormat="1" applyFont="1" applyFill="1" applyBorder="1" applyAlignment="1">
      <alignment horizontal="right" vertical="center"/>
    </xf>
    <xf numFmtId="0" fontId="40" fillId="6" borderId="47" xfId="0" applyFont="1" applyFill="1" applyBorder="1" applyAlignment="1">
      <alignment horizontal="left" vertical="center"/>
    </xf>
    <xf numFmtId="170" fontId="40" fillId="6" borderId="39" xfId="1" applyNumberFormat="1" applyFont="1" applyFill="1" applyBorder="1" applyAlignment="1">
      <alignment vertical="center"/>
    </xf>
    <xf numFmtId="170" fontId="40" fillId="6" borderId="94" xfId="1" applyNumberFormat="1" applyFont="1" applyFill="1" applyBorder="1" applyAlignment="1">
      <alignment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174" fontId="28" fillId="0" borderId="14" xfId="0" applyNumberFormat="1" applyFont="1" applyFill="1" applyBorder="1" applyAlignment="1">
      <alignment vertical="center"/>
    </xf>
    <xf numFmtId="174" fontId="28" fillId="0" borderId="15" xfId="0" applyNumberFormat="1" applyFont="1" applyBorder="1" applyAlignment="1">
      <alignment vertical="center"/>
    </xf>
    <xf numFmtId="174" fontId="40" fillId="8" borderId="15" xfId="0" applyNumberFormat="1" applyFont="1" applyFill="1" applyBorder="1" applyAlignment="1">
      <alignment vertical="center"/>
    </xf>
    <xf numFmtId="174" fontId="40" fillId="9" borderId="16" xfId="0" applyNumberFormat="1" applyFont="1" applyFill="1" applyBorder="1" applyAlignment="1">
      <alignment vertical="center"/>
    </xf>
    <xf numFmtId="167" fontId="28" fillId="0" borderId="4" xfId="0" applyNumberFormat="1" applyFont="1" applyFill="1" applyBorder="1" applyAlignment="1">
      <alignment vertical="center"/>
    </xf>
    <xf numFmtId="3" fontId="28" fillId="0" borderId="4" xfId="0" applyNumberFormat="1" applyFont="1" applyBorder="1" applyAlignment="1">
      <alignment vertical="center"/>
    </xf>
    <xf numFmtId="167" fontId="28" fillId="0" borderId="5" xfId="0" applyNumberFormat="1" applyFont="1" applyBorder="1" applyAlignment="1">
      <alignment vertical="center"/>
    </xf>
    <xf numFmtId="167" fontId="28" fillId="4" borderId="5" xfId="0" applyNumberFormat="1" applyFont="1" applyFill="1" applyBorder="1" applyAlignment="1">
      <alignment vertical="center"/>
    </xf>
    <xf numFmtId="3" fontId="28" fillId="0" borderId="5" xfId="0" applyNumberFormat="1" applyFont="1" applyBorder="1" applyAlignment="1">
      <alignment vertical="center"/>
    </xf>
    <xf numFmtId="3" fontId="28" fillId="4" borderId="5" xfId="0" applyNumberFormat="1" applyFont="1" applyFill="1" applyBorder="1" applyAlignment="1">
      <alignment vertical="center"/>
    </xf>
    <xf numFmtId="167" fontId="40" fillId="2" borderId="5" xfId="0" applyNumberFormat="1" applyFont="1" applyFill="1" applyBorder="1" applyAlignment="1">
      <alignment vertical="center"/>
    </xf>
    <xf numFmtId="4" fontId="40" fillId="2" borderId="5" xfId="0" applyNumberFormat="1" applyFont="1" applyFill="1" applyBorder="1" applyAlignment="1">
      <alignment vertical="center"/>
    </xf>
    <xf numFmtId="4" fontId="40" fillId="2" borderId="15" xfId="0" applyNumberFormat="1" applyFont="1" applyFill="1" applyBorder="1" applyAlignment="1">
      <alignment vertical="center"/>
    </xf>
    <xf numFmtId="167" fontId="40" fillId="2" borderId="3" xfId="0" applyNumberFormat="1" applyFont="1" applyFill="1" applyBorder="1" applyAlignment="1">
      <alignment vertical="center"/>
    </xf>
    <xf numFmtId="4" fontId="40" fillId="2" borderId="3" xfId="0" applyNumberFormat="1" applyFont="1" applyFill="1" applyBorder="1" applyAlignment="1">
      <alignment vertical="center"/>
    </xf>
    <xf numFmtId="4" fontId="40" fillId="2" borderId="16" xfId="0" applyNumberFormat="1" applyFont="1" applyFill="1" applyBorder="1" applyAlignment="1">
      <alignment vertical="center"/>
    </xf>
    <xf numFmtId="174" fontId="40" fillId="8" borderId="5" xfId="0" applyNumberFormat="1" applyFont="1" applyFill="1" applyBorder="1" applyAlignment="1">
      <alignment vertical="center"/>
    </xf>
    <xf numFmtId="174" fontId="40" fillId="9" borderId="3" xfId="0" applyNumberFormat="1" applyFont="1" applyFill="1" applyBorder="1" applyAlignment="1">
      <alignment vertical="center"/>
    </xf>
    <xf numFmtId="174" fontId="28" fillId="0" borderId="4" xfId="0" applyNumberFormat="1" applyFont="1" applyBorder="1" applyAlignment="1">
      <alignment vertical="center"/>
    </xf>
    <xf numFmtId="174" fontId="28" fillId="4" borderId="5" xfId="0" applyNumberFormat="1" applyFont="1" applyFill="1" applyBorder="1" applyAlignment="1">
      <alignment vertical="center"/>
    </xf>
    <xf numFmtId="174" fontId="28" fillId="0" borderId="5" xfId="0" applyNumberFormat="1" applyFont="1" applyBorder="1" applyAlignment="1">
      <alignment vertical="center"/>
    </xf>
    <xf numFmtId="3" fontId="40" fillId="2" borderId="5" xfId="0" applyNumberFormat="1" applyFont="1" applyFill="1" applyBorder="1" applyAlignment="1">
      <alignment vertical="center"/>
    </xf>
    <xf numFmtId="0" fontId="40" fillId="5" borderId="5" xfId="0" applyFont="1" applyFill="1" applyBorder="1" applyAlignment="1">
      <alignment horizontal="left" vertical="center" wrapText="1"/>
    </xf>
    <xf numFmtId="166" fontId="63" fillId="7" borderId="15" xfId="0" applyNumberFormat="1" applyFont="1" applyFill="1" applyBorder="1" applyAlignment="1">
      <alignment vertical="center"/>
    </xf>
    <xf numFmtId="170" fontId="40" fillId="7" borderId="91" xfId="1" applyNumberFormat="1" applyFont="1" applyFill="1" applyBorder="1" applyAlignment="1">
      <alignment vertical="center"/>
    </xf>
    <xf numFmtId="0" fontId="64" fillId="0" borderId="0" xfId="0" applyFont="1"/>
    <xf numFmtId="165" fontId="7" fillId="0" borderId="0" xfId="0" applyNumberFormat="1" applyFont="1"/>
    <xf numFmtId="165" fontId="7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/>
    </xf>
    <xf numFmtId="165" fontId="7" fillId="12" borderId="5" xfId="0" applyNumberFormat="1" applyFont="1" applyFill="1" applyBorder="1"/>
    <xf numFmtId="0" fontId="64" fillId="0" borderId="5" xfId="0" applyFont="1" applyBorder="1"/>
    <xf numFmtId="0" fontId="65" fillId="5" borderId="5" xfId="0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vertical="center" wrapText="1"/>
    </xf>
    <xf numFmtId="165" fontId="7" fillId="12" borderId="5" xfId="0" applyNumberFormat="1" applyFont="1" applyFill="1" applyBorder="1" applyAlignment="1">
      <alignment vertical="center"/>
    </xf>
    <xf numFmtId="165" fontId="24" fillId="13" borderId="99" xfId="0" applyNumberFormat="1" applyFont="1" applyFill="1" applyBorder="1" applyAlignment="1">
      <alignment horizontal="left" vertical="center" wrapText="1"/>
    </xf>
    <xf numFmtId="165" fontId="24" fillId="13" borderId="58" xfId="0" applyNumberFormat="1" applyFont="1" applyFill="1" applyBorder="1" applyAlignment="1">
      <alignment vertical="center"/>
    </xf>
    <xf numFmtId="165" fontId="24" fillId="13" borderId="58" xfId="0" applyNumberFormat="1" applyFont="1" applyFill="1" applyBorder="1" applyAlignment="1">
      <alignment horizontal="left" vertical="center" wrapText="1"/>
    </xf>
    <xf numFmtId="165" fontId="24" fillId="13" borderId="100" xfId="0" applyNumberFormat="1" applyFont="1" applyFill="1" applyBorder="1" applyAlignment="1">
      <alignment vertic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5" fontId="7" fillId="0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vertical="center"/>
    </xf>
    <xf numFmtId="0" fontId="7" fillId="14" borderId="5" xfId="0" applyFont="1" applyFill="1" applyBorder="1" applyAlignment="1">
      <alignment horizontal="left" vertical="center"/>
    </xf>
    <xf numFmtId="165" fontId="51" fillId="6" borderId="60" xfId="0" applyNumberFormat="1" applyFont="1" applyFill="1" applyBorder="1"/>
    <xf numFmtId="165" fontId="51" fillId="6" borderId="61" xfId="0" applyNumberFormat="1" applyFont="1" applyFill="1" applyBorder="1"/>
    <xf numFmtId="165" fontId="51" fillId="6" borderId="58" xfId="0" applyNumberFormat="1" applyFont="1" applyFill="1" applyBorder="1"/>
    <xf numFmtId="165" fontId="51" fillId="6" borderId="63" xfId="0" applyNumberFormat="1" applyFont="1" applyFill="1" applyBorder="1"/>
    <xf numFmtId="165" fontId="51" fillId="7" borderId="65" xfId="0" applyNumberFormat="1" applyFont="1" applyFill="1" applyBorder="1"/>
    <xf numFmtId="165" fontId="51" fillId="7" borderId="66" xfId="0" applyNumberFormat="1" applyFont="1" applyFill="1" applyBorder="1"/>
    <xf numFmtId="0" fontId="0" fillId="0" borderId="104" xfId="0" applyBorder="1"/>
    <xf numFmtId="3" fontId="0" fillId="0" borderId="5" xfId="0" applyNumberFormat="1" applyBorder="1"/>
    <xf numFmtId="3" fontId="0" fillId="0" borderId="105" xfId="0" applyNumberFormat="1" applyBorder="1"/>
    <xf numFmtId="0" fontId="70" fillId="0" borderId="102" xfId="0" applyFont="1" applyBorder="1" applyAlignment="1">
      <alignment horizontal="center" vertical="center"/>
    </xf>
    <xf numFmtId="0" fontId="70" fillId="0" borderId="103" xfId="0" applyFont="1" applyBorder="1" applyAlignment="1">
      <alignment horizontal="center" vertical="center"/>
    </xf>
    <xf numFmtId="0" fontId="0" fillId="0" borderId="101" xfId="0" applyBorder="1" applyAlignment="1">
      <alignment horizontal="center"/>
    </xf>
    <xf numFmtId="165" fontId="7" fillId="14" borderId="5" xfId="0" applyNumberFormat="1" applyFont="1" applyFill="1" applyBorder="1" applyAlignment="1">
      <alignment vertical="center"/>
    </xf>
    <xf numFmtId="3" fontId="0" fillId="0" borderId="0" xfId="0" applyNumberFormat="1"/>
    <xf numFmtId="175" fontId="7" fillId="0" borderId="5" xfId="0" applyNumberFormat="1" applyFont="1" applyFill="1" applyBorder="1" applyAlignment="1">
      <alignment vertical="center"/>
    </xf>
    <xf numFmtId="0" fontId="71" fillId="0" borderId="0" xfId="0" applyFont="1" applyAlignment="1">
      <alignment horizontal="left" vertical="center"/>
    </xf>
    <xf numFmtId="0" fontId="72" fillId="0" borderId="0" xfId="0" applyFont="1"/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 indent="4"/>
    </xf>
    <xf numFmtId="0" fontId="77" fillId="0" borderId="0" xfId="0" applyFont="1" applyAlignment="1">
      <alignment horizontal="left" vertical="center"/>
    </xf>
    <xf numFmtId="170" fontId="40" fillId="7" borderId="91" xfId="1" applyNumberFormat="1" applyFont="1" applyFill="1" applyBorder="1" applyAlignment="1">
      <alignment horizontal="center" vertical="center"/>
    </xf>
    <xf numFmtId="170" fontId="40" fillId="6" borderId="80" xfId="1" applyNumberFormat="1" applyFont="1" applyFill="1" applyBorder="1" applyAlignment="1">
      <alignment horizontal="center" vertical="center"/>
    </xf>
    <xf numFmtId="170" fontId="40" fillId="6" borderId="81" xfId="1" applyNumberFormat="1" applyFont="1" applyFill="1" applyBorder="1" applyAlignment="1">
      <alignment horizontal="center" vertical="center"/>
    </xf>
    <xf numFmtId="170" fontId="40" fillId="6" borderId="95" xfId="1" applyNumberFormat="1" applyFont="1" applyFill="1" applyBorder="1" applyAlignment="1">
      <alignment horizontal="center" vertical="center"/>
    </xf>
    <xf numFmtId="170" fontId="40" fillId="6" borderId="96" xfId="1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7" fillId="0" borderId="6" xfId="0" applyFont="1" applyBorder="1"/>
    <xf numFmtId="17" fontId="78" fillId="0" borderId="0" xfId="0" applyNumberFormat="1" applyFont="1" applyAlignment="1">
      <alignment horizontal="left" vertical="center"/>
    </xf>
    <xf numFmtId="173" fontId="24" fillId="10" borderId="86" xfId="0" applyNumberFormat="1" applyFont="1" applyFill="1" applyBorder="1" applyAlignment="1">
      <alignment horizontal="center"/>
    </xf>
    <xf numFmtId="0" fontId="8" fillId="12" borderId="1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 wrapText="1"/>
    </xf>
    <xf numFmtId="0" fontId="69" fillId="0" borderId="0" xfId="0" applyFont="1" applyAlignment="1">
      <alignment horizontal="left" vertical="center" wrapText="1"/>
    </xf>
    <xf numFmtId="173" fontId="24" fillId="11" borderId="88" xfId="0" applyNumberFormat="1" applyFont="1" applyFill="1" applyBorder="1" applyAlignment="1">
      <alignment horizontal="center"/>
    </xf>
    <xf numFmtId="173" fontId="24" fillId="11" borderId="89" xfId="0" applyNumberFormat="1" applyFont="1" applyFill="1" applyBorder="1" applyAlignment="1">
      <alignment horizontal="center"/>
    </xf>
    <xf numFmtId="0" fontId="25" fillId="10" borderId="0" xfId="0" applyFont="1" applyFill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4" fillId="11" borderId="87" xfId="0" applyFont="1" applyFill="1" applyBorder="1" applyAlignment="1">
      <alignment horizontal="left" vertical="center"/>
    </xf>
    <xf numFmtId="0" fontId="24" fillId="11" borderId="88" xfId="0" applyFont="1" applyFill="1" applyBorder="1" applyAlignment="1">
      <alignment horizontal="left" vertical="center"/>
    </xf>
    <xf numFmtId="0" fontId="24" fillId="10" borderId="85" xfId="0" applyFont="1" applyFill="1" applyBorder="1" applyAlignment="1">
      <alignment horizontal="left" vertical="center"/>
    </xf>
    <xf numFmtId="0" fontId="24" fillId="10" borderId="86" xfId="0" applyFont="1" applyFill="1" applyBorder="1" applyAlignment="1">
      <alignment horizontal="left" vertical="center"/>
    </xf>
    <xf numFmtId="0" fontId="24" fillId="10" borderId="83" xfId="0" applyFont="1" applyFill="1" applyBorder="1" applyAlignment="1">
      <alignment horizontal="left" vertical="center"/>
    </xf>
    <xf numFmtId="0" fontId="24" fillId="10" borderId="8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73" fontId="7" fillId="0" borderId="5" xfId="0" applyNumberFormat="1" applyFont="1" applyBorder="1" applyAlignment="1">
      <alignment horizontal="center"/>
    </xf>
    <xf numFmtId="0" fontId="8" fillId="12" borderId="5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 wrapText="1"/>
    </xf>
    <xf numFmtId="0" fontId="21" fillId="5" borderId="60" xfId="0" applyFont="1" applyFill="1" applyBorder="1" applyAlignment="1">
      <alignment horizontal="center" vertical="center"/>
    </xf>
    <xf numFmtId="0" fontId="21" fillId="6" borderId="60" xfId="0" applyFont="1" applyFill="1" applyBorder="1" applyAlignment="1">
      <alignment horizontal="center" vertical="center" wrapText="1"/>
    </xf>
    <xf numFmtId="0" fontId="21" fillId="5" borderId="61" xfId="0" applyFont="1" applyFill="1" applyBorder="1" applyAlignment="1">
      <alignment horizontal="center" vertical="center"/>
    </xf>
    <xf numFmtId="173" fontId="24" fillId="10" borderId="77" xfId="0" applyNumberFormat="1" applyFont="1" applyFill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3" fontId="24" fillId="10" borderId="84" xfId="0" applyNumberFormat="1" applyFont="1" applyFill="1" applyBorder="1" applyAlignment="1">
      <alignment horizontal="center"/>
    </xf>
    <xf numFmtId="173" fontId="24" fillId="10" borderId="76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52" fillId="12" borderId="34" xfId="0" applyNumberFormat="1" applyFont="1" applyFill="1" applyBorder="1" applyAlignment="1">
      <alignment horizontal="center" vertical="center" wrapText="1"/>
    </xf>
    <xf numFmtId="49" fontId="52" fillId="12" borderId="10" xfId="0" applyNumberFormat="1" applyFont="1" applyFill="1" applyBorder="1" applyAlignment="1">
      <alignment horizontal="center" vertical="center" wrapText="1"/>
    </xf>
    <xf numFmtId="49" fontId="52" fillId="12" borderId="6" xfId="0" applyNumberFormat="1" applyFont="1" applyFill="1" applyBorder="1" applyAlignment="1">
      <alignment horizontal="center" vertical="center" wrapText="1"/>
    </xf>
    <xf numFmtId="0" fontId="24" fillId="7" borderId="72" xfId="0" applyFont="1" applyFill="1" applyBorder="1" applyAlignment="1">
      <alignment horizontal="left" vertical="center"/>
    </xf>
    <xf numFmtId="0" fontId="24" fillId="7" borderId="73" xfId="0" applyFont="1" applyFill="1" applyBorder="1" applyAlignment="1">
      <alignment horizontal="left" vertical="center"/>
    </xf>
    <xf numFmtId="0" fontId="24" fillId="7" borderId="74" xfId="0" applyFont="1" applyFill="1" applyBorder="1" applyAlignment="1">
      <alignment horizontal="left" vertical="center"/>
    </xf>
    <xf numFmtId="0" fontId="24" fillId="7" borderId="75" xfId="0" applyFont="1" applyFill="1" applyBorder="1" applyAlignment="1">
      <alignment horizontal="left" vertical="center"/>
    </xf>
    <xf numFmtId="0" fontId="21" fillId="5" borderId="5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wrapText="1"/>
    </xf>
    <xf numFmtId="49" fontId="52" fillId="12" borderId="5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24" fillId="9" borderId="34" xfId="0" applyFont="1" applyFill="1" applyBorder="1" applyAlignment="1">
      <alignment horizontal="left" vertical="center"/>
    </xf>
    <xf numFmtId="0" fontId="24" fillId="9" borderId="11" xfId="0" applyFont="1" applyFill="1" applyBorder="1" applyAlignment="1">
      <alignment horizontal="left" vertical="center"/>
    </xf>
    <xf numFmtId="0" fontId="24" fillId="9" borderId="34" xfId="0" applyFont="1" applyFill="1" applyBorder="1" applyAlignment="1">
      <alignment horizontal="left" vertical="center" wrapText="1"/>
    </xf>
    <xf numFmtId="0" fontId="24" fillId="9" borderId="11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5" fillId="6" borderId="0" xfId="0" applyFont="1" applyFill="1" applyAlignment="1">
      <alignment horizontal="center" vertical="center" wrapText="1"/>
    </xf>
    <xf numFmtId="0" fontId="19" fillId="0" borderId="23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4" fillId="6" borderId="34" xfId="0" applyFont="1" applyFill="1" applyBorder="1" applyAlignment="1">
      <alignment horizontal="left" vertical="center"/>
    </xf>
    <xf numFmtId="0" fontId="24" fillId="6" borderId="6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4" fillId="7" borderId="32" xfId="0" applyFont="1" applyFill="1" applyBorder="1" applyAlignment="1">
      <alignment horizontal="left" vertical="center"/>
    </xf>
    <xf numFmtId="0" fontId="24" fillId="7" borderId="28" xfId="0" applyFont="1" applyFill="1" applyBorder="1" applyAlignment="1">
      <alignment horizontal="left" vertical="center"/>
    </xf>
    <xf numFmtId="0" fontId="24" fillId="7" borderId="34" xfId="0" applyFont="1" applyFill="1" applyBorder="1" applyAlignment="1">
      <alignment horizontal="left" vertical="center" wrapText="1"/>
    </xf>
    <xf numFmtId="0" fontId="24" fillId="7" borderId="10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61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0" fontId="52" fillId="12" borderId="5" xfId="1" applyNumberFormat="1" applyFont="1" applyFill="1" applyBorder="1" applyAlignment="1">
      <alignment horizontal="center" vertical="center"/>
    </xf>
    <xf numFmtId="49" fontId="53" fillId="0" borderId="5" xfId="0" applyNumberFormat="1" applyFont="1" applyBorder="1" applyAlignment="1">
      <alignment horizontal="center" vertical="center"/>
    </xf>
    <xf numFmtId="0" fontId="25" fillId="8" borderId="0" xfId="0" applyFont="1" applyFill="1" applyAlignment="1">
      <alignment horizontal="center" vertical="center" wrapText="1"/>
    </xf>
    <xf numFmtId="0" fontId="8" fillId="12" borderId="0" xfId="0" applyFont="1" applyFill="1" applyBorder="1" applyAlignment="1">
      <alignment horizontal="center" vertical="center" wrapText="1"/>
    </xf>
    <xf numFmtId="0" fontId="24" fillId="8" borderId="34" xfId="0" applyFont="1" applyFill="1" applyBorder="1" applyAlignment="1">
      <alignment horizontal="left" vertical="center"/>
    </xf>
    <xf numFmtId="0" fontId="24" fillId="8" borderId="6" xfId="0" applyFont="1" applyFill="1" applyBorder="1" applyAlignment="1">
      <alignment horizontal="left" vertical="center"/>
    </xf>
    <xf numFmtId="0" fontId="21" fillId="6" borderId="59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left" vertical="center"/>
    </xf>
    <xf numFmtId="0" fontId="24" fillId="9" borderId="10" xfId="0" applyFont="1" applyFill="1" applyBorder="1" applyAlignment="1">
      <alignment horizontal="left" vertical="center"/>
    </xf>
    <xf numFmtId="0" fontId="24" fillId="9" borderId="44" xfId="0" applyFont="1" applyFill="1" applyBorder="1" applyAlignment="1">
      <alignment horizontal="left" vertical="center"/>
    </xf>
    <xf numFmtId="0" fontId="24" fillId="9" borderId="45" xfId="0" applyFont="1" applyFill="1" applyBorder="1" applyAlignment="1">
      <alignment horizontal="left" vertical="center"/>
    </xf>
    <xf numFmtId="0" fontId="24" fillId="9" borderId="46" xfId="0" applyFont="1" applyFill="1" applyBorder="1" applyAlignment="1">
      <alignment horizontal="left" vertical="center"/>
    </xf>
    <xf numFmtId="0" fontId="40" fillId="11" borderId="59" xfId="0" applyFont="1" applyFill="1" applyBorder="1" applyAlignment="1">
      <alignment horizontal="left" vertical="center"/>
    </xf>
    <xf numFmtId="0" fontId="40" fillId="11" borderId="60" xfId="0" applyFont="1" applyFill="1" applyBorder="1" applyAlignment="1">
      <alignment horizontal="left" vertical="center"/>
    </xf>
    <xf numFmtId="173" fontId="40" fillId="11" borderId="60" xfId="0" applyNumberFormat="1" applyFont="1" applyFill="1" applyBorder="1" applyAlignment="1">
      <alignment horizontal="center"/>
    </xf>
    <xf numFmtId="173" fontId="40" fillId="11" borderId="61" xfId="0" applyNumberFormat="1" applyFont="1" applyFill="1" applyBorder="1" applyAlignment="1">
      <alignment horizontal="center"/>
    </xf>
    <xf numFmtId="173" fontId="28" fillId="0" borderId="5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173" fontId="66" fillId="0" borderId="34" xfId="0" applyNumberFormat="1" applyFont="1" applyFill="1" applyBorder="1" applyAlignment="1">
      <alignment horizontal="center" vertical="center" wrapText="1"/>
    </xf>
    <xf numFmtId="173" fontId="66" fillId="0" borderId="10" xfId="0" applyNumberFormat="1" applyFont="1" applyFill="1" applyBorder="1" applyAlignment="1">
      <alignment horizontal="center" vertical="center" wrapText="1"/>
    </xf>
    <xf numFmtId="173" fontId="66" fillId="0" borderId="6" xfId="0" applyNumberFormat="1" applyFont="1" applyFill="1" applyBorder="1" applyAlignment="1">
      <alignment horizontal="center" vertical="center" wrapText="1"/>
    </xf>
    <xf numFmtId="0" fontId="28" fillId="12" borderId="5" xfId="0" applyFont="1" applyFill="1" applyBorder="1" applyAlignment="1">
      <alignment horizontal="center"/>
    </xf>
    <xf numFmtId="168" fontId="28" fillId="12" borderId="5" xfId="0" applyNumberFormat="1" applyFont="1" applyFill="1" applyBorder="1" applyAlignment="1">
      <alignment horizontal="center"/>
    </xf>
    <xf numFmtId="0" fontId="32" fillId="0" borderId="12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12" borderId="5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40" fillId="8" borderId="34" xfId="0" applyFont="1" applyFill="1" applyBorder="1" applyAlignment="1">
      <alignment horizontal="center" vertical="center"/>
    </xf>
    <xf numFmtId="0" fontId="40" fillId="8" borderId="6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 wrapText="1"/>
    </xf>
    <xf numFmtId="49" fontId="55" fillId="0" borderId="34" xfId="0" applyNumberFormat="1" applyFont="1" applyBorder="1" applyAlignment="1">
      <alignment horizontal="center" vertical="center"/>
    </xf>
    <xf numFmtId="49" fontId="55" fillId="0" borderId="10" xfId="0" applyNumberFormat="1" applyFont="1" applyBorder="1" applyAlignment="1">
      <alignment horizontal="center" vertical="center"/>
    </xf>
    <xf numFmtId="49" fontId="55" fillId="0" borderId="6" xfId="0" applyNumberFormat="1" applyFont="1" applyBorder="1" applyAlignment="1">
      <alignment horizontal="center" vertical="center"/>
    </xf>
    <xf numFmtId="168" fontId="40" fillId="5" borderId="60" xfId="0" applyNumberFormat="1" applyFont="1" applyFill="1" applyBorder="1" applyAlignment="1">
      <alignment horizontal="center" vertical="center"/>
    </xf>
    <xf numFmtId="168" fontId="40" fillId="5" borderId="61" xfId="0" applyNumberFormat="1" applyFont="1" applyFill="1" applyBorder="1" applyAlignment="1">
      <alignment horizontal="center" vertical="center"/>
    </xf>
    <xf numFmtId="0" fontId="49" fillId="8" borderId="0" xfId="0" applyFont="1" applyFill="1" applyAlignment="1">
      <alignment horizontal="center" vertical="center" wrapText="1"/>
    </xf>
    <xf numFmtId="0" fontId="40" fillId="6" borderId="34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40" fillId="6" borderId="59" xfId="0" applyFont="1" applyFill="1" applyBorder="1" applyAlignment="1">
      <alignment horizontal="center" vertical="center" wrapText="1"/>
    </xf>
    <xf numFmtId="0" fontId="40" fillId="6" borderId="60" xfId="0" applyFont="1" applyFill="1" applyBorder="1" applyAlignment="1">
      <alignment horizontal="center" vertical="center" wrapText="1"/>
    </xf>
    <xf numFmtId="0" fontId="40" fillId="5" borderId="60" xfId="0" applyFont="1" applyFill="1" applyBorder="1" applyAlignment="1">
      <alignment horizontal="center" vertical="center"/>
    </xf>
    <xf numFmtId="0" fontId="40" fillId="6" borderId="60" xfId="0" applyFont="1" applyFill="1" applyBorder="1" applyAlignment="1">
      <alignment horizontal="center" vertical="center"/>
    </xf>
    <xf numFmtId="0" fontId="28" fillId="12" borderId="5" xfId="0" applyNumberFormat="1" applyFont="1" applyFill="1" applyBorder="1" applyAlignment="1">
      <alignment horizontal="center"/>
    </xf>
    <xf numFmtId="0" fontId="31" fillId="0" borderId="35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49" fillId="6" borderId="0" xfId="0" applyFont="1" applyFill="1" applyAlignment="1">
      <alignment horizontal="center" vertical="center" wrapText="1"/>
    </xf>
    <xf numFmtId="49" fontId="41" fillId="12" borderId="34" xfId="0" applyNumberFormat="1" applyFont="1" applyFill="1" applyBorder="1" applyAlignment="1">
      <alignment horizontal="center" vertical="center"/>
    </xf>
    <xf numFmtId="49" fontId="41" fillId="12" borderId="10" xfId="0" applyNumberFormat="1" applyFont="1" applyFill="1" applyBorder="1" applyAlignment="1">
      <alignment horizontal="center" vertical="center"/>
    </xf>
    <xf numFmtId="49" fontId="41" fillId="12" borderId="6" xfId="0" applyNumberFormat="1" applyFont="1" applyFill="1" applyBorder="1" applyAlignment="1">
      <alignment horizontal="center" vertical="center"/>
    </xf>
    <xf numFmtId="170" fontId="52" fillId="12" borderId="34" xfId="1" applyNumberFormat="1" applyFont="1" applyFill="1" applyBorder="1" applyAlignment="1">
      <alignment horizontal="center" vertical="center"/>
    </xf>
    <xf numFmtId="170" fontId="52" fillId="12" borderId="10" xfId="1" applyNumberFormat="1" applyFont="1" applyFill="1" applyBorder="1" applyAlignment="1">
      <alignment horizontal="center" vertical="center"/>
    </xf>
    <xf numFmtId="170" fontId="52" fillId="12" borderId="6" xfId="1" applyNumberFormat="1" applyFont="1" applyFill="1" applyBorder="1" applyAlignment="1">
      <alignment horizontal="center" vertical="center"/>
    </xf>
    <xf numFmtId="0" fontId="49" fillId="10" borderId="0" xfId="0" applyFont="1" applyFill="1" applyAlignment="1">
      <alignment horizontal="center" vertical="center" wrapText="1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/>
    </xf>
    <xf numFmtId="0" fontId="40" fillId="8" borderId="5" xfId="0" applyFont="1" applyFill="1" applyBorder="1" applyAlignment="1">
      <alignment horizontal="center" vertical="center"/>
    </xf>
    <xf numFmtId="168" fontId="40" fillId="5" borderId="5" xfId="0" applyNumberFormat="1" applyFont="1" applyFill="1" applyBorder="1" applyAlignment="1">
      <alignment horizontal="center" vertical="center"/>
    </xf>
    <xf numFmtId="0" fontId="49" fillId="8" borderId="0" xfId="0" applyFont="1" applyFill="1" applyBorder="1" applyAlignment="1">
      <alignment horizontal="center" vertical="center" wrapText="1"/>
    </xf>
    <xf numFmtId="0" fontId="49" fillId="10" borderId="0" xfId="0" applyFont="1" applyFill="1" applyBorder="1" applyAlignment="1">
      <alignment horizontal="center" vertical="center" wrapText="1"/>
    </xf>
    <xf numFmtId="0" fontId="55" fillId="0" borderId="14" xfId="0" applyFont="1" applyFill="1" applyBorder="1" applyAlignment="1">
      <alignment horizontal="center" vertical="center"/>
    </xf>
    <xf numFmtId="0" fontId="55" fillId="0" borderId="4" xfId="0" applyFont="1" applyFill="1" applyBorder="1" applyAlignment="1">
      <alignment horizontal="center" vertical="center"/>
    </xf>
    <xf numFmtId="0" fontId="55" fillId="0" borderId="8" xfId="0" applyFont="1" applyFill="1" applyBorder="1" applyAlignment="1">
      <alignment horizontal="center" vertical="center"/>
    </xf>
    <xf numFmtId="0" fontId="30" fillId="0" borderId="39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40" fillId="11" borderId="44" xfId="0" applyFont="1" applyFill="1" applyBorder="1" applyAlignment="1">
      <alignment horizontal="left" vertical="center"/>
    </xf>
    <xf numFmtId="0" fontId="40" fillId="11" borderId="46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center" vertical="center" wrapText="1"/>
    </xf>
    <xf numFmtId="165" fontId="28" fillId="0" borderId="34" xfId="0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/>
    </xf>
    <xf numFmtId="165" fontId="28" fillId="0" borderId="6" xfId="0" applyNumberFormat="1" applyFont="1" applyBorder="1" applyAlignment="1">
      <alignment horizontal="right" vertical="center"/>
    </xf>
    <xf numFmtId="0" fontId="32" fillId="0" borderId="25" xfId="0" applyFont="1" applyFill="1" applyBorder="1" applyAlignment="1">
      <alignment horizontal="center" vertical="center"/>
    </xf>
    <xf numFmtId="0" fontId="40" fillId="9" borderId="44" xfId="0" applyFont="1" applyFill="1" applyBorder="1" applyAlignment="1">
      <alignment horizontal="left" vertical="center"/>
    </xf>
    <xf numFmtId="0" fontId="40" fillId="9" borderId="46" xfId="0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 vertical="center"/>
    </xf>
    <xf numFmtId="0" fontId="55" fillId="0" borderId="9" xfId="0" applyFont="1" applyFill="1" applyBorder="1" applyAlignment="1">
      <alignment horizontal="center" vertical="center"/>
    </xf>
    <xf numFmtId="0" fontId="40" fillId="7" borderId="90" xfId="0" applyFont="1" applyFill="1" applyBorder="1" applyAlignment="1">
      <alignment horizontal="left" vertical="center"/>
    </xf>
    <xf numFmtId="0" fontId="40" fillId="7" borderId="91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165" fontId="40" fillId="5" borderId="5" xfId="0" applyNumberFormat="1" applyFont="1" applyFill="1" applyBorder="1" applyAlignment="1">
      <alignment horizontal="right" vertical="center"/>
    </xf>
    <xf numFmtId="0" fontId="55" fillId="0" borderId="47" xfId="0" applyFont="1" applyFill="1" applyBorder="1" applyAlignment="1">
      <alignment horizontal="center" vertical="center"/>
    </xf>
    <xf numFmtId="0" fontId="55" fillId="0" borderId="48" xfId="0" applyFont="1" applyFill="1" applyBorder="1" applyAlignment="1">
      <alignment horizontal="center" vertical="center"/>
    </xf>
    <xf numFmtId="0" fontId="55" fillId="0" borderId="49" xfId="0" applyFont="1" applyFill="1" applyBorder="1" applyAlignment="1">
      <alignment horizontal="center" vertical="center"/>
    </xf>
    <xf numFmtId="165" fontId="28" fillId="4" borderId="5" xfId="0" applyNumberFormat="1" applyFont="1" applyFill="1" applyBorder="1" applyAlignment="1">
      <alignment horizontal="right" vertical="center"/>
    </xf>
    <xf numFmtId="165" fontId="28" fillId="0" borderId="5" xfId="0" applyNumberFormat="1" applyFont="1" applyBorder="1" applyAlignment="1">
      <alignment horizontal="right" vertical="center"/>
    </xf>
    <xf numFmtId="165" fontId="28" fillId="4" borderId="34" xfId="0" applyNumberFormat="1" applyFont="1" applyFill="1" applyBorder="1" applyAlignment="1">
      <alignment horizontal="right" vertical="center"/>
    </xf>
    <xf numFmtId="165" fontId="28" fillId="4" borderId="10" xfId="0" applyNumberFormat="1" applyFont="1" applyFill="1" applyBorder="1" applyAlignment="1">
      <alignment horizontal="right" vertical="center"/>
    </xf>
    <xf numFmtId="165" fontId="28" fillId="4" borderId="6" xfId="0" applyNumberFormat="1" applyFont="1" applyFill="1" applyBorder="1" applyAlignment="1">
      <alignment horizontal="right" vertical="center"/>
    </xf>
    <xf numFmtId="0" fontId="34" fillId="6" borderId="0" xfId="0" applyFont="1" applyFill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/>
    </xf>
    <xf numFmtId="0" fontId="49" fillId="10" borderId="0" xfId="0" applyFont="1" applyFill="1" applyAlignment="1">
      <alignment horizontal="center" vertical="center"/>
    </xf>
    <xf numFmtId="0" fontId="28" fillId="0" borderId="32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left" vertical="center"/>
    </xf>
    <xf numFmtId="0" fontId="40" fillId="8" borderId="11" xfId="0" applyFont="1" applyFill="1" applyBorder="1" applyAlignment="1">
      <alignment horizontal="left" vertical="center"/>
    </xf>
    <xf numFmtId="0" fontId="40" fillId="5" borderId="5" xfId="0" applyFont="1" applyFill="1" applyBorder="1" applyAlignment="1">
      <alignment horizontal="center" vertical="center" wrapText="1"/>
    </xf>
    <xf numFmtId="0" fontId="40" fillId="5" borderId="34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 wrapText="1"/>
    </xf>
    <xf numFmtId="0" fontId="40" fillId="8" borderId="20" xfId="0" applyFont="1" applyFill="1" applyBorder="1" applyAlignment="1">
      <alignment horizontal="left" vertical="center" wrapText="1"/>
    </xf>
    <xf numFmtId="0" fontId="40" fillId="8" borderId="11" xfId="0" applyFont="1" applyFill="1" applyBorder="1" applyAlignment="1">
      <alignment horizontal="left" vertical="center" wrapText="1"/>
    </xf>
    <xf numFmtId="0" fontId="28" fillId="0" borderId="18" xfId="0" applyFont="1" applyBorder="1" applyAlignment="1">
      <alignment horizontal="right" vertical="center" wrapText="1"/>
    </xf>
    <xf numFmtId="0" fontId="28" fillId="0" borderId="17" xfId="0" applyFont="1" applyBorder="1" applyAlignment="1">
      <alignment horizontal="right" vertical="center" wrapText="1"/>
    </xf>
    <xf numFmtId="0" fontId="28" fillId="0" borderId="39" xfId="0" applyFont="1" applyBorder="1" applyAlignment="1">
      <alignment horizontal="left" vertical="center" wrapText="1"/>
    </xf>
    <xf numFmtId="0" fontId="28" fillId="0" borderId="17" xfId="0" applyFont="1" applyBorder="1" applyAlignment="1">
      <alignment horizontal="left" vertical="center" wrapText="1"/>
    </xf>
    <xf numFmtId="0" fontId="28" fillId="0" borderId="18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170" fontId="28" fillId="2" borderId="43" xfId="1" applyNumberFormat="1" applyFont="1" applyFill="1" applyBorder="1" applyAlignment="1">
      <alignment horizontal="center" vertical="center"/>
    </xf>
    <xf numFmtId="170" fontId="28" fillId="2" borderId="79" xfId="1" applyNumberFormat="1" applyFont="1" applyFill="1" applyBorder="1" applyAlignment="1">
      <alignment horizontal="center" vertical="center"/>
    </xf>
    <xf numFmtId="170" fontId="40" fillId="6" borderId="95" xfId="1" applyNumberFormat="1" applyFont="1" applyFill="1" applyBorder="1" applyAlignment="1">
      <alignment horizontal="center" vertical="center"/>
    </xf>
    <xf numFmtId="170" fontId="40" fillId="6" borderId="96" xfId="1" applyNumberFormat="1" applyFont="1" applyFill="1" applyBorder="1" applyAlignment="1">
      <alignment horizontal="center" vertical="center"/>
    </xf>
    <xf numFmtId="170" fontId="40" fillId="7" borderId="91" xfId="1" applyNumberFormat="1" applyFont="1" applyFill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41" fillId="4" borderId="0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/>
    </xf>
    <xf numFmtId="6" fontId="28" fillId="12" borderId="5" xfId="0" applyNumberFormat="1" applyFont="1" applyFill="1" applyBorder="1" applyAlignment="1">
      <alignment horizontal="right" vertical="center"/>
    </xf>
    <xf numFmtId="0" fontId="43" fillId="4" borderId="0" xfId="0" applyFont="1" applyFill="1" applyAlignment="1">
      <alignment horizontal="left" vertical="center" wrapText="1"/>
    </xf>
    <xf numFmtId="0" fontId="36" fillId="0" borderId="15" xfId="0" applyFont="1" applyBorder="1" applyAlignment="1">
      <alignment horizontal="center" vertical="center" wrapText="1"/>
    </xf>
    <xf numFmtId="0" fontId="40" fillId="10" borderId="34" xfId="0" applyFont="1" applyFill="1" applyBorder="1" applyAlignment="1">
      <alignment horizontal="left" vertical="center"/>
    </xf>
    <xf numFmtId="0" fontId="40" fillId="10" borderId="10" xfId="0" applyFont="1" applyFill="1" applyBorder="1" applyAlignment="1">
      <alignment horizontal="left" vertical="center"/>
    </xf>
    <xf numFmtId="0" fontId="40" fillId="10" borderId="6" xfId="0" applyFont="1" applyFill="1" applyBorder="1" applyAlignment="1">
      <alignment horizontal="left" vertical="center"/>
    </xf>
    <xf numFmtId="6" fontId="40" fillId="10" borderId="5" xfId="0" applyNumberFormat="1" applyFont="1" applyFill="1" applyBorder="1" applyAlignment="1">
      <alignment horizontal="right" vertical="center"/>
    </xf>
    <xf numFmtId="0" fontId="30" fillId="3" borderId="13" xfId="0" applyFont="1" applyFill="1" applyBorder="1" applyAlignment="1">
      <alignment horizontal="center" vertical="center" wrapText="1"/>
    </xf>
    <xf numFmtId="0" fontId="30" fillId="3" borderId="30" xfId="0" applyFont="1" applyFill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/>
    </xf>
    <xf numFmtId="0" fontId="40" fillId="9" borderId="0" xfId="0" applyFont="1" applyFill="1" applyBorder="1" applyAlignment="1">
      <alignment horizontal="left" vertical="center"/>
    </xf>
    <xf numFmtId="0" fontId="40" fillId="9" borderId="9" xfId="0" applyFont="1" applyFill="1" applyBorder="1" applyAlignment="1">
      <alignment horizontal="left" vertical="center"/>
    </xf>
    <xf numFmtId="6" fontId="28" fillId="12" borderId="34" xfId="0" applyNumberFormat="1" applyFont="1" applyFill="1" applyBorder="1" applyAlignment="1">
      <alignment horizontal="center" vertical="center"/>
    </xf>
    <xf numFmtId="6" fontId="28" fillId="12" borderId="6" xfId="0" applyNumberFormat="1" applyFont="1" applyFill="1" applyBorder="1" applyAlignment="1">
      <alignment horizontal="center" vertical="center"/>
    </xf>
    <xf numFmtId="0" fontId="28" fillId="0" borderId="34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40" fillId="11" borderId="34" xfId="0" applyFont="1" applyFill="1" applyBorder="1" applyAlignment="1">
      <alignment horizontal="left" vertical="center"/>
    </xf>
    <xf numFmtId="0" fontId="40" fillId="11" borderId="10" xfId="0" applyFont="1" applyFill="1" applyBorder="1" applyAlignment="1">
      <alignment horizontal="left" vertical="center"/>
    </xf>
    <xf numFmtId="0" fontId="40" fillId="11" borderId="6" xfId="0" applyFont="1" applyFill="1" applyBorder="1" applyAlignment="1">
      <alignment horizontal="left" vertical="center"/>
    </xf>
    <xf numFmtId="6" fontId="40" fillId="11" borderId="5" xfId="0" applyNumberFormat="1" applyFont="1" applyFill="1" applyBorder="1" applyAlignment="1">
      <alignment horizontal="right" vertical="center"/>
    </xf>
    <xf numFmtId="6" fontId="28" fillId="12" borderId="34" xfId="0" applyNumberFormat="1" applyFont="1" applyFill="1" applyBorder="1" applyAlignment="1">
      <alignment horizontal="right" vertical="center"/>
    </xf>
    <xf numFmtId="6" fontId="28" fillId="12" borderId="6" xfId="0" applyNumberFormat="1" applyFont="1" applyFill="1" applyBorder="1" applyAlignment="1">
      <alignment horizontal="right" vertical="center"/>
    </xf>
    <xf numFmtId="0" fontId="31" fillId="4" borderId="35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5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6" fontId="28" fillId="2" borderId="4" xfId="0" applyNumberFormat="1" applyFont="1" applyFill="1" applyBorder="1" applyAlignment="1">
      <alignment horizontal="center" vertical="center"/>
    </xf>
    <xf numFmtId="6" fontId="28" fillId="2" borderId="8" xfId="0" applyNumberFormat="1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6" fontId="40" fillId="6" borderId="53" xfId="0" applyNumberFormat="1" applyFont="1" applyFill="1" applyBorder="1" applyAlignment="1">
      <alignment horizontal="center" vertical="center"/>
    </xf>
    <xf numFmtId="6" fontId="40" fillId="6" borderId="54" xfId="0" applyNumberFormat="1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170" fontId="28" fillId="2" borderId="34" xfId="1" applyNumberFormat="1" applyFont="1" applyFill="1" applyBorder="1" applyAlignment="1">
      <alignment horizontal="center" vertical="center"/>
    </xf>
    <xf numFmtId="170" fontId="28" fillId="2" borderId="6" xfId="1" applyNumberFormat="1" applyFont="1" applyFill="1" applyBorder="1" applyAlignment="1">
      <alignment horizontal="center" vertical="center"/>
    </xf>
    <xf numFmtId="6" fontId="28" fillId="2" borderId="5" xfId="0" applyNumberFormat="1" applyFont="1" applyFill="1" applyBorder="1" applyAlignment="1">
      <alignment horizontal="center" vertical="center"/>
    </xf>
    <xf numFmtId="6" fontId="28" fillId="2" borderId="7" xfId="0" applyNumberFormat="1" applyFont="1" applyFill="1" applyBorder="1" applyAlignment="1">
      <alignment horizontal="center" vertical="center"/>
    </xf>
    <xf numFmtId="170" fontId="28" fillId="2" borderId="33" xfId="1" applyNumberFormat="1" applyFont="1" applyFill="1" applyBorder="1" applyAlignment="1">
      <alignment horizontal="center" vertical="center"/>
    </xf>
    <xf numFmtId="170" fontId="28" fillId="2" borderId="82" xfId="1" applyNumberFormat="1" applyFont="1" applyFill="1" applyBorder="1" applyAlignment="1">
      <alignment horizontal="center" vertical="center"/>
    </xf>
    <xf numFmtId="170" fontId="40" fillId="6" borderId="80" xfId="1" applyNumberFormat="1" applyFont="1" applyFill="1" applyBorder="1" applyAlignment="1">
      <alignment horizontal="center" vertical="center"/>
    </xf>
    <xf numFmtId="170" fontId="40" fillId="6" borderId="81" xfId="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6" fontId="36" fillId="0" borderId="0" xfId="0" applyNumberFormat="1" applyFont="1" applyBorder="1" applyAlignment="1">
      <alignment horizontal="left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6" fontId="40" fillId="7" borderId="91" xfId="0" applyNumberFormat="1" applyFont="1" applyFill="1" applyBorder="1" applyAlignment="1">
      <alignment horizontal="center" vertical="center"/>
    </xf>
    <xf numFmtId="6" fontId="40" fillId="7" borderId="92" xfId="0" applyNumberFormat="1" applyFont="1" applyFill="1" applyBorder="1" applyAlignment="1">
      <alignment horizontal="center" vertical="center"/>
    </xf>
    <xf numFmtId="6" fontId="40" fillId="6" borderId="94" xfId="0" applyNumberFormat="1" applyFont="1" applyFill="1" applyBorder="1" applyAlignment="1">
      <alignment horizontal="center" vertical="center"/>
    </xf>
    <xf numFmtId="6" fontId="40" fillId="6" borderId="97" xfId="0" applyNumberFormat="1" applyFont="1" applyFill="1" applyBorder="1" applyAlignment="1">
      <alignment horizontal="center" vertical="center"/>
    </xf>
    <xf numFmtId="0" fontId="38" fillId="0" borderId="43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79" xfId="0" applyFont="1" applyBorder="1" applyAlignment="1">
      <alignment horizontal="center" vertical="center" wrapText="1"/>
    </xf>
    <xf numFmtId="6" fontId="28" fillId="2" borderId="34" xfId="0" applyNumberFormat="1" applyFont="1" applyFill="1" applyBorder="1" applyAlignment="1">
      <alignment horizontal="center" vertical="center"/>
    </xf>
    <xf numFmtId="6" fontId="28" fillId="2" borderId="11" xfId="0" applyNumberFormat="1" applyFont="1" applyFill="1" applyBorder="1" applyAlignment="1">
      <alignment horizontal="center" vertical="center"/>
    </xf>
    <xf numFmtId="6" fontId="28" fillId="2" borderId="12" xfId="0" applyNumberFormat="1" applyFont="1" applyFill="1" applyBorder="1" applyAlignment="1">
      <alignment horizontal="center" vertical="center"/>
    </xf>
    <xf numFmtId="6" fontId="28" fillId="2" borderId="13" xfId="0" applyNumberFormat="1" applyFont="1" applyFill="1" applyBorder="1" applyAlignment="1">
      <alignment horizontal="center" vertical="center"/>
    </xf>
    <xf numFmtId="0" fontId="30" fillId="0" borderId="93" xfId="0" applyFont="1" applyBorder="1" applyAlignment="1">
      <alignment horizontal="center" vertical="center"/>
    </xf>
    <xf numFmtId="0" fontId="40" fillId="7" borderId="98" xfId="0" applyFont="1" applyFill="1" applyBorder="1" applyAlignment="1">
      <alignment horizontal="left" vertical="center"/>
    </xf>
    <xf numFmtId="165" fontId="7" fillId="12" borderId="34" xfId="0" applyNumberFormat="1" applyFont="1" applyFill="1" applyBorder="1" applyAlignment="1">
      <alignment horizontal="center"/>
    </xf>
    <xf numFmtId="165" fontId="7" fillId="12" borderId="10" xfId="0" applyNumberFormat="1" applyFont="1" applyFill="1" applyBorder="1" applyAlignment="1">
      <alignment horizontal="center"/>
    </xf>
    <xf numFmtId="165" fontId="7" fillId="12" borderId="6" xfId="0" applyNumberFormat="1" applyFont="1" applyFill="1" applyBorder="1" applyAlignment="1">
      <alignment horizontal="center"/>
    </xf>
    <xf numFmtId="0" fontId="24" fillId="5" borderId="6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68" xfId="0" applyFont="1" applyFill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24" fillId="5" borderId="57" xfId="0" applyFont="1" applyFill="1" applyBorder="1" applyAlignment="1">
      <alignment horizontal="center"/>
    </xf>
    <xf numFmtId="0" fontId="24" fillId="5" borderId="26" xfId="0" applyFont="1" applyFill="1" applyBorder="1" applyAlignment="1">
      <alignment horizontal="center"/>
    </xf>
    <xf numFmtId="0" fontId="24" fillId="5" borderId="56" xfId="0" applyFont="1" applyFill="1" applyBorder="1" applyAlignment="1">
      <alignment horizontal="center"/>
    </xf>
    <xf numFmtId="0" fontId="24" fillId="7" borderId="64" xfId="0" applyFont="1" applyFill="1" applyBorder="1" applyAlignment="1">
      <alignment horizontal="left" vertical="center"/>
    </xf>
    <xf numFmtId="0" fontId="24" fillId="7" borderId="65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</cellXfs>
  <cellStyles count="6">
    <cellStyle name="Milliers" xfId="1" builtinId="3"/>
    <cellStyle name="Normal" xfId="0" builtinId="0"/>
    <cellStyle name="Normal 2" xfId="3"/>
    <cellStyle name="Normal 3" xfId="4"/>
    <cellStyle name="Pourcentage" xfId="2" builtinId="5"/>
    <cellStyle name="Pourcentage 2" xfId="5"/>
  </cellStyles>
  <dxfs count="0"/>
  <tableStyles count="0" defaultTableStyle="TableStyleMedium2" defaultPivotStyle="PivotStyleLight16"/>
  <colors>
    <mruColors>
      <color rgb="FFFFCC99"/>
      <color rgb="FFFFFFFF"/>
      <color rgb="FFFFC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/>
            </a:pPr>
            <a:r>
              <a:rPr lang="en-US" sz="1200"/>
              <a:t>Evolution des principaux déterminants de la masse salariale</a:t>
            </a:r>
          </a:p>
          <a:p>
            <a:pPr>
              <a:defRPr sz="1200"/>
            </a:pPr>
            <a:r>
              <a:rPr lang="en-US" sz="1200"/>
              <a:t>[en millions d'euros - échelle</a:t>
            </a:r>
            <a:r>
              <a:rPr lang="en-US" sz="1200" baseline="0"/>
              <a:t> logarithmique]</a:t>
            </a:r>
            <a:endParaRPr lang="en-US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GRAPHIQUE!$A$8</c:f>
              <c:strCache>
                <c:ptCount val="1"/>
                <c:pt idx="0">
                  <c:v>rémunération principale  chargée</c:v>
                </c:pt>
              </c:strCache>
            </c:strRef>
          </c:tx>
          <c:dLbls>
            <c:dLbl>
              <c:idx val="0"/>
              <c:layout>
                <c:manualLayout>
                  <c:x val="-6.2317083544453609E-2"/>
                  <c:y val="2.93047261709735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A0-D846-963E-488D87BFCF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A0-D846-963E-488D87BFCF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A0-D846-963E-488D87BF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A0-D846-963E-488D87BFCF26}"/>
                </c:ext>
              </c:extLst>
            </c:dLbl>
            <c:dLbl>
              <c:idx val="4"/>
              <c:layout>
                <c:manualLayout>
                  <c:x val="-1.2209347481165606E-3"/>
                  <c:y val="-3.9800830265344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A0-D846-963E-488D87BFCF26}"/>
                </c:ext>
              </c:extLst>
            </c:dLbl>
            <c:spPr>
              <a:solidFill>
                <a:schemeClr val="bg1"/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GRAPHIQUE!$B$7:$E$7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GRAPHIQUE!$B$8:$E$8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5B-0A4F-BE61-452FA597F79D}"/>
            </c:ext>
          </c:extLst>
        </c:ser>
        <c:ser>
          <c:idx val="2"/>
          <c:order val="1"/>
          <c:tx>
            <c:strRef>
              <c:f>GRAPHIQUE!$A$9</c:f>
              <c:strCache>
                <c:ptCount val="1"/>
                <c:pt idx="0">
                  <c:v>effets financiers  flux ETPT chargés</c:v>
                </c:pt>
              </c:strCache>
            </c:strRef>
          </c:tx>
          <c:dLbls>
            <c:dLbl>
              <c:idx val="2"/>
              <c:layout>
                <c:manualLayout>
                  <c:x val="-4.8868013151714421E-2"/>
                  <c:y val="5.96569724086502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A0-D846-963E-488D87BF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A0-D846-963E-488D87BFCF26}"/>
                </c:ext>
              </c:extLst>
            </c:dLbl>
            <c:dLbl>
              <c:idx val="4"/>
              <c:layout>
                <c:manualLayout>
                  <c:x val="-4.4285324823195469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A0-D846-963E-488D87BFCF26}"/>
                </c:ext>
              </c:extLst>
            </c:dLbl>
            <c:spPr>
              <a:solidFill>
                <a:schemeClr val="bg1"/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GRAPHIQUE!$B$7:$E$7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GRAPHIQUE!$B$9:$E$9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5B-0A4F-BE61-452FA597F79D}"/>
            </c:ext>
          </c:extLst>
        </c:ser>
        <c:ser>
          <c:idx val="4"/>
          <c:order val="3"/>
          <c:tx>
            <c:strRef>
              <c:f>GRAPHIQUE!$A$11</c:f>
              <c:strCache>
                <c:ptCount val="1"/>
                <c:pt idx="0">
                  <c:v>HC- Vacations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A0-D846-963E-488D87BFCF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A0-D846-963E-488D87BF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A0-D846-963E-488D87BFCF26}"/>
                </c:ext>
              </c:extLst>
            </c:dLbl>
            <c:dLbl>
              <c:idx val="4"/>
              <c:layout>
                <c:manualLayout>
                  <c:x val="-8.5018522379203612E-3"/>
                  <c:y val="-9.795918367346938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A0-D846-963E-488D87BFCF26}"/>
                </c:ext>
              </c:extLst>
            </c:dLbl>
            <c:spPr>
              <a:solidFill>
                <a:schemeClr val="bg1"/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GRAPHIQUE!$B$7:$E$7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GRAPHIQUE!$B$11:$E$11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2-B84A-938F-CCCE909D6807}"/>
            </c:ext>
          </c:extLst>
        </c:ser>
        <c:ser>
          <c:idx val="5"/>
          <c:order val="4"/>
          <c:tx>
            <c:strRef>
              <c:f>GRAPHIQUE!$A$12</c:f>
              <c:strCache>
                <c:ptCount val="1"/>
                <c:pt idx="0">
                  <c:v>charges patr sur primes et HC</c:v>
                </c:pt>
              </c:strCache>
            </c:strRef>
          </c:tx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A0-D846-963E-488D87BFCF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A0-D846-963E-488D87BF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A0-D846-963E-488D87BFCF26}"/>
                </c:ext>
              </c:extLst>
            </c:dLbl>
            <c:dLbl>
              <c:idx val="4"/>
              <c:layout>
                <c:manualLayout>
                  <c:x val="-8.5018522379203612E-3"/>
                  <c:y val="-1.6326530612244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A0-D846-963E-488D87BFCF26}"/>
                </c:ext>
              </c:extLst>
            </c:dLbl>
            <c:spPr>
              <a:solidFill>
                <a:schemeClr val="bg1"/>
              </a:solidFill>
            </c:sp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GRAPHIQUE!$B$7:$E$7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GRAPHIQUE!$B$12:$E$12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2-B84A-938F-CCCE909D6807}"/>
            </c:ext>
          </c:extLst>
        </c:ser>
        <c:ser>
          <c:idx val="3"/>
          <c:order val="2"/>
          <c:tx>
            <c:strRef>
              <c:f>GRAPHIQUE!$A$10</c:f>
              <c:strCache>
                <c:ptCount val="1"/>
                <c:pt idx="0">
                  <c:v>primes E-EC et BIATSS</c:v>
                </c:pt>
              </c:strCache>
            </c:strRef>
          </c:tx>
          <c:dLbls>
            <c:dLbl>
              <c:idx val="0"/>
              <c:layout>
                <c:manualLayout>
                  <c:x val="-5.1201739754348462E-2"/>
                  <c:y val="-3.60008690188894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3A0-D846-963E-488D87BFCF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3A0-D846-963E-488D87BFCF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3A0-D846-963E-488D87BFCF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3A0-D846-963E-488D87BFCF26}"/>
                </c:ext>
              </c:extLst>
            </c:dLbl>
            <c:dLbl>
              <c:idx val="4"/>
              <c:layout>
                <c:manualLayout>
                  <c:x val="-1.0457018377634689E-2"/>
                  <c:y val="-2.7869435783614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3A0-D846-963E-488D87BFCF26}"/>
                </c:ext>
              </c:extLst>
            </c:dLbl>
            <c:spPr>
              <a:solidFill>
                <a:schemeClr val="bg1"/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GRAPHIQUE!$B$10:$E$10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5B-0A4F-BE61-452FA597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12736"/>
        <c:axId val="97047296"/>
      </c:lineChart>
      <c:catAx>
        <c:axId val="97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97047296"/>
        <c:crosses val="autoZero"/>
        <c:auto val="1"/>
        <c:lblAlgn val="ctr"/>
        <c:lblOffset val="100"/>
        <c:noMultiLvlLbl val="0"/>
      </c:catAx>
      <c:valAx>
        <c:axId val="97047296"/>
        <c:scaling>
          <c:logBase val="5"/>
          <c:orientation val="minMax"/>
          <c:max val="700000000"/>
          <c:min val="10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97012736"/>
        <c:crosses val="autoZero"/>
        <c:crossBetween val="between"/>
        <c:majorUnit val="10"/>
        <c:minorUnit val="5"/>
        <c:dispUnits>
          <c:builtInUnit val="millions"/>
          <c:dispUnitsLbl/>
        </c:dispUnits>
      </c:valAx>
    </c:plotArea>
    <c:legend>
      <c:legendPos val="t"/>
      <c:overlay val="0"/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137160</xdr:rowOff>
    </xdr:from>
    <xdr:to>
      <xdr:col>4</xdr:col>
      <xdr:colOff>676921</xdr:colOff>
      <xdr:row>25</xdr:row>
      <xdr:rowOff>128225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3489960"/>
          <a:ext cx="3054361" cy="2414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</xdr:row>
      <xdr:rowOff>171449</xdr:rowOff>
    </xdr:from>
    <xdr:to>
      <xdr:col>15</xdr:col>
      <xdr:colOff>139700</xdr:colOff>
      <xdr:row>24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BFAD060-43BB-4D43-AF94-8988B48C1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0.50728</cdr:x>
      <cdr:y>0.76286</cdr:y>
    </cdr:from>
    <cdr:to>
      <cdr:x>0.57011</cdr:x>
      <cdr:y>0.92394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429000" y="3248027"/>
          <a:ext cx="424706" cy="6858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5"/>
  <sheetViews>
    <sheetView showGridLines="0" workbookViewId="0">
      <selection activeCell="B12" sqref="B12"/>
    </sheetView>
  </sheetViews>
  <sheetFormatPr baseColWidth="10" defaultRowHeight="15" x14ac:dyDescent="0.25"/>
  <sheetData>
    <row r="2" spans="2:3" s="364" customFormat="1" ht="33.75" x14ac:dyDescent="0.5">
      <c r="B2" s="363" t="s">
        <v>178</v>
      </c>
    </row>
    <row r="3" spans="2:3" s="364" customFormat="1" ht="19.149999999999999" customHeight="1" x14ac:dyDescent="0.5">
      <c r="B3" s="369" t="s">
        <v>179</v>
      </c>
    </row>
    <row r="4" spans="2:3" ht="19.149999999999999" customHeight="1" x14ac:dyDescent="0.3">
      <c r="B4" s="363"/>
    </row>
    <row r="5" spans="2:3" ht="25.15" customHeight="1" x14ac:dyDescent="0.25">
      <c r="B5" s="365" t="s">
        <v>174</v>
      </c>
    </row>
    <row r="6" spans="2:3" ht="25.15" customHeight="1" x14ac:dyDescent="0.3">
      <c r="B6" s="365" t="s">
        <v>175</v>
      </c>
    </row>
    <row r="7" spans="2:3" ht="25.15" customHeight="1" x14ac:dyDescent="0.25">
      <c r="B7" s="366" t="s">
        <v>176</v>
      </c>
    </row>
    <row r="8" spans="2:3" ht="13.15" customHeight="1" x14ac:dyDescent="0.3">
      <c r="B8" s="366"/>
    </row>
    <row r="9" spans="2:3" ht="21" x14ac:dyDescent="0.25">
      <c r="B9" s="367" t="s">
        <v>177</v>
      </c>
    </row>
    <row r="12" spans="2:3" ht="15.75" x14ac:dyDescent="0.25">
      <c r="B12" s="377">
        <v>44621</v>
      </c>
    </row>
    <row r="13" spans="2:3" ht="23.45" x14ac:dyDescent="0.3">
      <c r="C13" s="368"/>
    </row>
    <row r="14" spans="2:3" ht="23.45" x14ac:dyDescent="0.3">
      <c r="C14" s="368"/>
    </row>
    <row r="15" spans="2:3" ht="23.45" x14ac:dyDescent="0.3">
      <c r="C15" s="368"/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1"/>
  <sheetViews>
    <sheetView showGridLines="0" topLeftCell="C1" zoomScale="85" zoomScaleNormal="85" workbookViewId="0">
      <selection activeCell="D86" sqref="D86:M88"/>
    </sheetView>
  </sheetViews>
  <sheetFormatPr baseColWidth="10" defaultColWidth="11.42578125" defaultRowHeight="15.75" x14ac:dyDescent="0.25"/>
  <cols>
    <col min="1" max="1" width="43.42578125" style="6" customWidth="1"/>
    <col min="2" max="2" width="14.140625" style="7" customWidth="1"/>
    <col min="3" max="3" width="25.7109375" style="5" customWidth="1"/>
    <col min="4" max="4" width="10.7109375" style="5" customWidth="1"/>
    <col min="5" max="5" width="9.7109375" style="5" customWidth="1"/>
    <col min="6" max="6" width="10.140625" style="5" customWidth="1"/>
    <col min="7" max="8" width="7.42578125" style="1" customWidth="1"/>
    <col min="9" max="9" width="10.7109375" style="5" customWidth="1"/>
    <col min="10" max="10" width="9.7109375" style="5" customWidth="1"/>
    <col min="11" max="11" width="10.28515625" style="22" bestFit="1" customWidth="1"/>
    <col min="12" max="13" width="6.42578125" style="1" customWidth="1"/>
    <col min="14" max="14" width="10.7109375" style="5" customWidth="1"/>
    <col min="15" max="15" width="9.7109375" style="5" customWidth="1"/>
    <col min="16" max="16" width="10.140625" style="22" customWidth="1"/>
    <col min="17" max="18" width="6.42578125" style="23" customWidth="1"/>
    <col min="19" max="19" width="10.7109375" style="5" customWidth="1"/>
    <col min="20" max="20" width="9.7109375" style="5" customWidth="1"/>
    <col min="21" max="21" width="10.140625" style="22" customWidth="1"/>
    <col min="22" max="22" width="6.7109375" style="1" bestFit="1" customWidth="1"/>
    <col min="23" max="23" width="6.42578125" style="1" bestFit="1" customWidth="1"/>
    <col min="24" max="24" width="17.7109375" style="2" customWidth="1"/>
    <col min="25" max="25" width="14.140625" style="3" customWidth="1"/>
    <col min="26" max="26" width="16.42578125" style="4" customWidth="1"/>
    <col min="27" max="27" width="12.7109375" style="3" customWidth="1"/>
    <col min="28" max="28" width="18.28515625" style="3" customWidth="1"/>
    <col min="29" max="16384" width="11.42578125" style="5"/>
  </cols>
  <sheetData>
    <row r="1" spans="1:28" ht="48.75" customHeight="1" thickTop="1" thickBot="1" x14ac:dyDescent="0.3">
      <c r="A1" s="443" t="s">
        <v>85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5"/>
      <c r="X1" s="8"/>
    </row>
    <row r="2" spans="1:28" ht="24.75" customHeight="1" thickTop="1" x14ac:dyDescent="0.25"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8"/>
    </row>
    <row r="3" spans="1:28" s="7" customFormat="1" ht="15.75" customHeight="1" x14ac:dyDescent="0.25">
      <c r="A3" s="252" t="s">
        <v>52</v>
      </c>
      <c r="B3" s="457"/>
      <c r="C3" s="457"/>
      <c r="D3" s="457"/>
      <c r="E3" s="457"/>
      <c r="F3" s="457"/>
      <c r="G3" s="457"/>
      <c r="H3" s="457"/>
      <c r="I3" s="9"/>
      <c r="J3" s="9"/>
      <c r="K3" s="12"/>
      <c r="L3" s="9"/>
      <c r="M3" s="9"/>
      <c r="N3" s="13"/>
      <c r="P3" s="13"/>
      <c r="Q3" s="13"/>
      <c r="R3" s="13"/>
      <c r="T3" s="13"/>
      <c r="U3" s="14"/>
      <c r="V3" s="15"/>
      <c r="W3" s="15"/>
      <c r="X3" s="16"/>
      <c r="Y3" s="17"/>
      <c r="Z3" s="18"/>
      <c r="AA3" s="17"/>
      <c r="AB3" s="17"/>
    </row>
    <row r="4" spans="1:28" s="7" customFormat="1" ht="15.75" customHeight="1" x14ac:dyDescent="0.3">
      <c r="A4" s="61"/>
      <c r="B4" s="251"/>
      <c r="C4" s="251"/>
      <c r="D4" s="9"/>
      <c r="E4" s="10"/>
      <c r="F4" s="11"/>
      <c r="G4" s="9"/>
      <c r="H4" s="9"/>
      <c r="I4" s="9"/>
      <c r="J4" s="9"/>
      <c r="K4" s="12"/>
      <c r="L4" s="9"/>
      <c r="M4" s="9"/>
      <c r="N4" s="13"/>
      <c r="P4" s="13"/>
      <c r="Q4" s="13"/>
      <c r="R4" s="13"/>
      <c r="T4" s="13"/>
      <c r="U4" s="14"/>
      <c r="V4" s="15"/>
      <c r="W4" s="15"/>
      <c r="X4" s="16"/>
      <c r="Y4" s="17"/>
      <c r="Z4" s="18"/>
      <c r="AA4" s="17"/>
      <c r="AB4" s="17"/>
    </row>
    <row r="5" spans="1:28" s="7" customFormat="1" ht="15.75" customHeight="1" x14ac:dyDescent="0.25">
      <c r="A5" s="61"/>
      <c r="B5" s="450" t="s">
        <v>246</v>
      </c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15"/>
      <c r="X5" s="16"/>
      <c r="Y5" s="17"/>
      <c r="Z5" s="18"/>
      <c r="AA5" s="17"/>
      <c r="AB5" s="17"/>
    </row>
    <row r="6" spans="1:28" ht="15.6" x14ac:dyDescent="0.25">
      <c r="H6" s="20"/>
      <c r="I6" s="21"/>
      <c r="J6" s="21"/>
      <c r="S6" s="24"/>
    </row>
    <row r="7" spans="1:28" ht="24" customHeight="1" x14ac:dyDescent="0.25">
      <c r="D7" s="455" t="s">
        <v>180</v>
      </c>
      <c r="E7" s="455"/>
      <c r="F7" s="455"/>
      <c r="G7" s="455"/>
      <c r="H7" s="455"/>
      <c r="I7" s="455" t="s">
        <v>181</v>
      </c>
      <c r="J7" s="455"/>
      <c r="K7" s="455"/>
      <c r="L7" s="455"/>
      <c r="M7" s="455"/>
      <c r="N7" s="455" t="s">
        <v>182</v>
      </c>
      <c r="O7" s="455"/>
      <c r="P7" s="455"/>
      <c r="Q7" s="455"/>
      <c r="R7" s="455"/>
      <c r="S7" s="455" t="s">
        <v>208</v>
      </c>
      <c r="T7" s="455"/>
      <c r="U7" s="455"/>
      <c r="V7" s="455"/>
      <c r="W7" s="455"/>
    </row>
    <row r="8" spans="1:28" x14ac:dyDescent="0.25">
      <c r="B8" s="452" t="s">
        <v>95</v>
      </c>
      <c r="C8" s="231" t="s">
        <v>86</v>
      </c>
      <c r="D8" s="412"/>
      <c r="E8" s="413"/>
      <c r="F8" s="413"/>
      <c r="G8" s="413"/>
      <c r="H8" s="414"/>
      <c r="I8" s="421"/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</row>
    <row r="9" spans="1:28" x14ac:dyDescent="0.25">
      <c r="B9" s="453"/>
      <c r="C9" s="231" t="s">
        <v>87</v>
      </c>
      <c r="D9" s="412"/>
      <c r="E9" s="413"/>
      <c r="F9" s="413"/>
      <c r="G9" s="413"/>
      <c r="H9" s="414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</row>
    <row r="10" spans="1:28" ht="22.5" customHeight="1" x14ac:dyDescent="0.25">
      <c r="B10" s="451" t="s">
        <v>245</v>
      </c>
      <c r="C10" s="77" t="s">
        <v>86</v>
      </c>
      <c r="D10" s="454"/>
      <c r="E10" s="454"/>
      <c r="F10" s="454"/>
      <c r="G10" s="454"/>
      <c r="H10" s="454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</row>
    <row r="11" spans="1:28" ht="28.5" customHeight="1" x14ac:dyDescent="0.25">
      <c r="B11" s="451"/>
      <c r="C11" s="77" t="s">
        <v>87</v>
      </c>
      <c r="D11" s="454"/>
      <c r="E11" s="454"/>
      <c r="F11" s="454"/>
      <c r="G11" s="454"/>
      <c r="H11" s="454"/>
      <c r="I11" s="230"/>
      <c r="J11" s="230"/>
      <c r="K11" s="262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</row>
    <row r="12" spans="1:28" ht="15.6" x14ac:dyDescent="0.25">
      <c r="B12" s="411"/>
      <c r="C12" s="411"/>
      <c r="H12" s="20"/>
      <c r="I12" s="21"/>
      <c r="J12" s="21"/>
      <c r="S12" s="24"/>
    </row>
    <row r="13" spans="1:28" ht="30" customHeight="1" x14ac:dyDescent="0.25">
      <c r="A13" s="432" t="s">
        <v>0</v>
      </c>
      <c r="B13" s="432"/>
      <c r="C13" s="432"/>
      <c r="D13" s="432"/>
      <c r="E13" s="432"/>
      <c r="F13" s="432"/>
      <c r="G13" s="432"/>
      <c r="H13" s="432"/>
      <c r="I13" s="432"/>
      <c r="J13" s="432"/>
      <c r="K13" s="432"/>
      <c r="L13" s="432"/>
      <c r="M13" s="432"/>
      <c r="N13" s="432"/>
      <c r="O13" s="432"/>
      <c r="P13" s="432"/>
      <c r="Q13" s="432"/>
      <c r="R13" s="432"/>
      <c r="S13" s="432"/>
      <c r="T13" s="432"/>
      <c r="U13" s="432"/>
      <c r="V13" s="432"/>
      <c r="W13" s="432"/>
    </row>
    <row r="14" spans="1:28" ht="15.6" x14ac:dyDescent="0.25">
      <c r="D14" s="19"/>
      <c r="H14" s="20"/>
      <c r="I14" s="21"/>
      <c r="J14" s="21"/>
      <c r="S14" s="24"/>
    </row>
    <row r="15" spans="1:28" thickBot="1" x14ac:dyDescent="0.3">
      <c r="A15" s="5"/>
      <c r="D15" s="19" t="s">
        <v>51</v>
      </c>
      <c r="H15" s="20"/>
      <c r="I15" s="21"/>
      <c r="J15" s="21"/>
      <c r="S15" s="24"/>
    </row>
    <row r="16" spans="1:28" s="25" customFormat="1" ht="27" customHeight="1" thickTop="1" thickBot="1" x14ac:dyDescent="0.35">
      <c r="A16" s="67" t="s">
        <v>34</v>
      </c>
      <c r="D16" s="406">
        <v>2021</v>
      </c>
      <c r="E16" s="407"/>
      <c r="F16" s="407"/>
      <c r="G16" s="407"/>
      <c r="H16" s="408"/>
      <c r="I16" s="406">
        <v>2022</v>
      </c>
      <c r="J16" s="407"/>
      <c r="K16" s="407"/>
      <c r="L16" s="407"/>
      <c r="M16" s="408"/>
      <c r="N16" s="406">
        <v>2023</v>
      </c>
      <c r="O16" s="407"/>
      <c r="P16" s="407"/>
      <c r="Q16" s="407"/>
      <c r="R16" s="408"/>
      <c r="S16" s="406">
        <v>2024</v>
      </c>
      <c r="T16" s="407"/>
      <c r="U16" s="407"/>
      <c r="V16" s="407"/>
      <c r="W16" s="408"/>
      <c r="X16" s="26"/>
      <c r="Y16" s="27"/>
      <c r="Z16" s="28"/>
      <c r="AA16" s="27"/>
      <c r="AB16" s="27"/>
    </row>
    <row r="17" spans="1:28" s="25" customFormat="1" ht="63.75" customHeight="1" thickTop="1" thickBot="1" x14ac:dyDescent="0.25">
      <c r="A17" s="433"/>
      <c r="B17" s="433"/>
      <c r="C17" s="434"/>
      <c r="D17" s="29" t="s">
        <v>88</v>
      </c>
      <c r="E17" s="30" t="s">
        <v>6</v>
      </c>
      <c r="F17" s="31" t="s">
        <v>8</v>
      </c>
      <c r="G17" s="32" t="s">
        <v>11</v>
      </c>
      <c r="H17" s="33" t="s">
        <v>12</v>
      </c>
      <c r="I17" s="29" t="s">
        <v>88</v>
      </c>
      <c r="J17" s="30" t="s">
        <v>6</v>
      </c>
      <c r="K17" s="31" t="s">
        <v>8</v>
      </c>
      <c r="L17" s="32" t="s">
        <v>12</v>
      </c>
      <c r="M17" s="33" t="s">
        <v>98</v>
      </c>
      <c r="N17" s="29" t="s">
        <v>88</v>
      </c>
      <c r="O17" s="30" t="s">
        <v>6</v>
      </c>
      <c r="P17" s="31" t="s">
        <v>8</v>
      </c>
      <c r="Q17" s="32" t="s">
        <v>98</v>
      </c>
      <c r="R17" s="33" t="s">
        <v>207</v>
      </c>
      <c r="S17" s="29" t="s">
        <v>88</v>
      </c>
      <c r="T17" s="30" t="s">
        <v>6</v>
      </c>
      <c r="U17" s="34" t="s">
        <v>8</v>
      </c>
      <c r="V17" s="32" t="s">
        <v>207</v>
      </c>
      <c r="W17" s="33" t="s">
        <v>209</v>
      </c>
      <c r="X17" s="35"/>
      <c r="Y17" s="36"/>
      <c r="Z17" s="37"/>
      <c r="AA17" s="27"/>
      <c r="AB17" s="27"/>
    </row>
    <row r="18" spans="1:28" s="42" customFormat="1" ht="15" customHeight="1" x14ac:dyDescent="0.25">
      <c r="A18" s="435" t="s">
        <v>53</v>
      </c>
      <c r="B18" s="438" t="s">
        <v>1</v>
      </c>
      <c r="C18" s="38" t="s">
        <v>54</v>
      </c>
      <c r="D18" s="239"/>
      <c r="E18" s="240"/>
      <c r="F18" s="241"/>
      <c r="G18" s="39">
        <f>1-H18</f>
        <v>1</v>
      </c>
      <c r="H18" s="40">
        <f>((MONTH(F18)-1)/12)</f>
        <v>0</v>
      </c>
      <c r="I18" s="239"/>
      <c r="J18" s="240"/>
      <c r="K18" s="241"/>
      <c r="L18" s="39">
        <f>1-M18</f>
        <v>1</v>
      </c>
      <c r="M18" s="40">
        <f>((MONTH(K18)-1)/12)</f>
        <v>0</v>
      </c>
      <c r="N18" s="239"/>
      <c r="O18" s="240"/>
      <c r="P18" s="241"/>
      <c r="Q18" s="39">
        <f>1-R18</f>
        <v>1</v>
      </c>
      <c r="R18" s="40">
        <f>((MONTH(P18)-1)/12)</f>
        <v>0</v>
      </c>
      <c r="S18" s="239"/>
      <c r="T18" s="240"/>
      <c r="U18" s="241"/>
      <c r="V18" s="39">
        <f>1-W18</f>
        <v>1</v>
      </c>
      <c r="W18" s="40">
        <f>((MONTH(U18)-1)/12)</f>
        <v>0</v>
      </c>
      <c r="X18" s="3"/>
      <c r="Y18" s="3"/>
      <c r="Z18" s="41"/>
      <c r="AA18" s="3"/>
      <c r="AB18" s="3"/>
    </row>
    <row r="19" spans="1:28" s="42" customFormat="1" ht="30" x14ac:dyDescent="0.25">
      <c r="A19" s="436"/>
      <c r="B19" s="439"/>
      <c r="C19" s="63" t="s">
        <v>56</v>
      </c>
      <c r="D19" s="239"/>
      <c r="E19" s="240"/>
      <c r="F19" s="241"/>
      <c r="G19" s="39">
        <f t="shared" ref="G19:G28" si="0">1-H19</f>
        <v>1</v>
      </c>
      <c r="H19" s="40">
        <f t="shared" ref="H19:H22" si="1">((MONTH(F19)-1)/12)</f>
        <v>0</v>
      </c>
      <c r="I19" s="239"/>
      <c r="J19" s="240"/>
      <c r="K19" s="241"/>
      <c r="L19" s="39">
        <f t="shared" ref="L19:L28" si="2">1-M19</f>
        <v>1</v>
      </c>
      <c r="M19" s="40">
        <f t="shared" ref="M19:M22" si="3">((MONTH(K19)-1)/12)</f>
        <v>0</v>
      </c>
      <c r="N19" s="239"/>
      <c r="O19" s="240"/>
      <c r="P19" s="241"/>
      <c r="Q19" s="39">
        <f t="shared" ref="Q19:Q28" si="4">1-R19</f>
        <v>1</v>
      </c>
      <c r="R19" s="40">
        <f t="shared" ref="R19:R22" si="5">((MONTH(P19)-1)/12)</f>
        <v>0</v>
      </c>
      <c r="S19" s="239"/>
      <c r="T19" s="240"/>
      <c r="U19" s="241"/>
      <c r="V19" s="39">
        <f t="shared" ref="V19:V28" si="6">1-W19</f>
        <v>1</v>
      </c>
      <c r="W19" s="40">
        <f t="shared" ref="W19:W22" si="7">((MONTH(U19)-1)/12)</f>
        <v>0</v>
      </c>
      <c r="X19" s="3"/>
      <c r="Y19" s="3"/>
      <c r="Z19" s="41"/>
      <c r="AA19" s="3"/>
      <c r="AB19" s="3"/>
    </row>
    <row r="20" spans="1:28" s="42" customFormat="1" ht="15" customHeight="1" x14ac:dyDescent="0.25">
      <c r="A20" s="437"/>
      <c r="B20" s="425"/>
      <c r="C20" s="43" t="s">
        <v>55</v>
      </c>
      <c r="D20" s="239"/>
      <c r="E20" s="240"/>
      <c r="F20" s="241"/>
      <c r="G20" s="44">
        <f t="shared" si="0"/>
        <v>1</v>
      </c>
      <c r="H20" s="45">
        <f t="shared" si="1"/>
        <v>0</v>
      </c>
      <c r="I20" s="239"/>
      <c r="J20" s="240"/>
      <c r="K20" s="241"/>
      <c r="L20" s="44">
        <f t="shared" si="2"/>
        <v>1</v>
      </c>
      <c r="M20" s="45">
        <f t="shared" si="3"/>
        <v>0</v>
      </c>
      <c r="N20" s="239"/>
      <c r="O20" s="240"/>
      <c r="P20" s="241"/>
      <c r="Q20" s="44">
        <f t="shared" si="4"/>
        <v>1</v>
      </c>
      <c r="R20" s="45">
        <f t="shared" si="5"/>
        <v>0</v>
      </c>
      <c r="S20" s="239"/>
      <c r="T20" s="240"/>
      <c r="U20" s="241"/>
      <c r="V20" s="44">
        <f t="shared" si="6"/>
        <v>1</v>
      </c>
      <c r="W20" s="45">
        <f t="shared" si="7"/>
        <v>0</v>
      </c>
      <c r="X20" s="3"/>
      <c r="Y20" s="3"/>
      <c r="Z20" s="41"/>
      <c r="AA20" s="3"/>
      <c r="AB20" s="3"/>
    </row>
    <row r="21" spans="1:28" s="42" customFormat="1" ht="33.75" customHeight="1" x14ac:dyDescent="0.25">
      <c r="A21" s="437"/>
      <c r="B21" s="425"/>
      <c r="C21" s="64" t="s">
        <v>57</v>
      </c>
      <c r="D21" s="239"/>
      <c r="E21" s="240"/>
      <c r="F21" s="241"/>
      <c r="G21" s="44">
        <f t="shared" si="0"/>
        <v>1</v>
      </c>
      <c r="H21" s="45">
        <f t="shared" si="1"/>
        <v>0</v>
      </c>
      <c r="I21" s="239"/>
      <c r="J21" s="240"/>
      <c r="K21" s="241"/>
      <c r="L21" s="44">
        <f t="shared" si="2"/>
        <v>1</v>
      </c>
      <c r="M21" s="45">
        <f t="shared" si="3"/>
        <v>0</v>
      </c>
      <c r="N21" s="239"/>
      <c r="O21" s="240"/>
      <c r="P21" s="241"/>
      <c r="Q21" s="44">
        <f t="shared" si="4"/>
        <v>1</v>
      </c>
      <c r="R21" s="45">
        <f t="shared" si="5"/>
        <v>0</v>
      </c>
      <c r="S21" s="239"/>
      <c r="T21" s="240"/>
      <c r="U21" s="241"/>
      <c r="V21" s="44">
        <f t="shared" si="6"/>
        <v>1</v>
      </c>
      <c r="W21" s="45">
        <f t="shared" si="7"/>
        <v>0</v>
      </c>
      <c r="X21" s="3"/>
      <c r="Y21" s="3"/>
      <c r="Z21" s="41"/>
      <c r="AA21" s="3"/>
      <c r="AB21" s="3"/>
    </row>
    <row r="22" spans="1:28" s="42" customFormat="1" ht="33.75" customHeight="1" x14ac:dyDescent="0.25">
      <c r="A22" s="437"/>
      <c r="B22" s="425"/>
      <c r="C22" s="64" t="s">
        <v>58</v>
      </c>
      <c r="D22" s="239"/>
      <c r="E22" s="240"/>
      <c r="F22" s="241"/>
      <c r="G22" s="44">
        <f t="shared" si="0"/>
        <v>1</v>
      </c>
      <c r="H22" s="45">
        <f t="shared" si="1"/>
        <v>0</v>
      </c>
      <c r="I22" s="239"/>
      <c r="J22" s="240"/>
      <c r="K22" s="241"/>
      <c r="L22" s="44">
        <f t="shared" si="2"/>
        <v>1</v>
      </c>
      <c r="M22" s="45">
        <f t="shared" si="3"/>
        <v>0</v>
      </c>
      <c r="N22" s="239"/>
      <c r="O22" s="240"/>
      <c r="P22" s="241"/>
      <c r="Q22" s="44">
        <f t="shared" si="4"/>
        <v>1</v>
      </c>
      <c r="R22" s="45">
        <f t="shared" si="5"/>
        <v>0</v>
      </c>
      <c r="S22" s="239"/>
      <c r="T22" s="240"/>
      <c r="U22" s="241"/>
      <c r="V22" s="44">
        <f t="shared" si="6"/>
        <v>1</v>
      </c>
      <c r="W22" s="45">
        <f t="shared" si="7"/>
        <v>0</v>
      </c>
      <c r="X22" s="3"/>
      <c r="Y22" s="3"/>
      <c r="Z22" s="41"/>
      <c r="AA22" s="3"/>
      <c r="AB22" s="3"/>
    </row>
    <row r="23" spans="1:28" s="49" customFormat="1" ht="15" customHeight="1" thickBot="1" x14ac:dyDescent="0.3">
      <c r="A23" s="437"/>
      <c r="B23" s="425"/>
      <c r="C23" s="66" t="s">
        <v>59</v>
      </c>
      <c r="D23" s="65">
        <f>SUM(D18:D22)</f>
        <v>0</v>
      </c>
      <c r="E23" s="46"/>
      <c r="F23" s="46"/>
      <c r="G23" s="47"/>
      <c r="H23" s="48"/>
      <c r="I23" s="65">
        <f>SUM(I18:I22)</f>
        <v>0</v>
      </c>
      <c r="J23" s="46"/>
      <c r="K23" s="46"/>
      <c r="L23" s="47"/>
      <c r="M23" s="48"/>
      <c r="N23" s="65">
        <f>SUM(N18:N22)</f>
        <v>0</v>
      </c>
      <c r="O23" s="46"/>
      <c r="P23" s="46"/>
      <c r="Q23" s="47"/>
      <c r="R23" s="48"/>
      <c r="S23" s="65">
        <f>SUM(S18:S22)</f>
        <v>0</v>
      </c>
      <c r="T23" s="46"/>
      <c r="U23" s="46"/>
      <c r="V23" s="47"/>
      <c r="W23" s="48"/>
      <c r="X23" s="3"/>
      <c r="Y23" s="3"/>
      <c r="Z23" s="41"/>
      <c r="AA23" s="3"/>
      <c r="AB23" s="3"/>
    </row>
    <row r="24" spans="1:28" s="42" customFormat="1" ht="15" customHeight="1" x14ac:dyDescent="0.25">
      <c r="A24" s="437"/>
      <c r="B24" s="438" t="s">
        <v>2</v>
      </c>
      <c r="C24" s="38" t="s">
        <v>54</v>
      </c>
      <c r="D24" s="239"/>
      <c r="E24" s="240"/>
      <c r="F24" s="241"/>
      <c r="G24" s="39">
        <f t="shared" si="0"/>
        <v>1</v>
      </c>
      <c r="H24" s="40">
        <f t="shared" ref="H24:H28" si="8">((MONTH(F24)-1)/12)</f>
        <v>0</v>
      </c>
      <c r="I24" s="239"/>
      <c r="J24" s="240"/>
      <c r="K24" s="241"/>
      <c r="L24" s="39">
        <f t="shared" si="2"/>
        <v>1</v>
      </c>
      <c r="M24" s="40">
        <f t="shared" ref="M24:M28" si="9">((MONTH(K24)-1)/12)</f>
        <v>0</v>
      </c>
      <c r="N24" s="239"/>
      <c r="O24" s="240"/>
      <c r="P24" s="241"/>
      <c r="Q24" s="39">
        <f t="shared" si="4"/>
        <v>1</v>
      </c>
      <c r="R24" s="40">
        <f t="shared" ref="R24:R28" si="10">((MONTH(P24)-1)/12)</f>
        <v>0</v>
      </c>
      <c r="S24" s="239"/>
      <c r="T24" s="240"/>
      <c r="U24" s="241"/>
      <c r="V24" s="39">
        <f t="shared" si="6"/>
        <v>1</v>
      </c>
      <c r="W24" s="40">
        <f t="shared" ref="W24:W28" si="11">((MONTH(U24)-1)/12)</f>
        <v>0</v>
      </c>
      <c r="X24" s="3"/>
      <c r="Y24" s="3"/>
      <c r="Z24" s="41"/>
      <c r="AA24" s="3"/>
      <c r="AB24" s="3"/>
    </row>
    <row r="25" spans="1:28" s="42" customFormat="1" ht="30.75" customHeight="1" x14ac:dyDescent="0.25">
      <c r="A25" s="437"/>
      <c r="B25" s="439"/>
      <c r="C25" s="63" t="s">
        <v>56</v>
      </c>
      <c r="D25" s="239"/>
      <c r="E25" s="240"/>
      <c r="F25" s="241"/>
      <c r="G25" s="39">
        <f t="shared" si="0"/>
        <v>1</v>
      </c>
      <c r="H25" s="40">
        <f t="shared" si="8"/>
        <v>0</v>
      </c>
      <c r="I25" s="239"/>
      <c r="J25" s="240"/>
      <c r="K25" s="241"/>
      <c r="L25" s="39">
        <f t="shared" si="2"/>
        <v>1</v>
      </c>
      <c r="M25" s="40">
        <f t="shared" si="9"/>
        <v>0</v>
      </c>
      <c r="N25" s="239"/>
      <c r="O25" s="240"/>
      <c r="P25" s="241"/>
      <c r="Q25" s="39">
        <f t="shared" si="4"/>
        <v>1</v>
      </c>
      <c r="R25" s="40">
        <f t="shared" si="10"/>
        <v>0</v>
      </c>
      <c r="S25" s="239"/>
      <c r="T25" s="240"/>
      <c r="U25" s="241"/>
      <c r="V25" s="39">
        <f t="shared" si="6"/>
        <v>1</v>
      </c>
      <c r="W25" s="40">
        <f t="shared" si="11"/>
        <v>0</v>
      </c>
      <c r="X25" s="3"/>
      <c r="Y25" s="3"/>
      <c r="Z25" s="41"/>
      <c r="AA25" s="3"/>
      <c r="AB25" s="3"/>
    </row>
    <row r="26" spans="1:28" s="42" customFormat="1" ht="15" customHeight="1" x14ac:dyDescent="0.25">
      <c r="A26" s="437"/>
      <c r="B26" s="425"/>
      <c r="C26" s="43" t="s">
        <v>55</v>
      </c>
      <c r="D26" s="239"/>
      <c r="E26" s="240"/>
      <c r="F26" s="241"/>
      <c r="G26" s="44">
        <f t="shared" si="0"/>
        <v>1</v>
      </c>
      <c r="H26" s="45">
        <f t="shared" si="8"/>
        <v>0</v>
      </c>
      <c r="I26" s="239"/>
      <c r="J26" s="240"/>
      <c r="K26" s="241"/>
      <c r="L26" s="44">
        <f t="shared" si="2"/>
        <v>1</v>
      </c>
      <c r="M26" s="45">
        <f t="shared" si="9"/>
        <v>0</v>
      </c>
      <c r="N26" s="239"/>
      <c r="O26" s="240"/>
      <c r="P26" s="241"/>
      <c r="Q26" s="44">
        <f t="shared" si="4"/>
        <v>1</v>
      </c>
      <c r="R26" s="45">
        <f t="shared" si="10"/>
        <v>0</v>
      </c>
      <c r="S26" s="239"/>
      <c r="T26" s="240"/>
      <c r="U26" s="241"/>
      <c r="V26" s="44">
        <f t="shared" si="6"/>
        <v>1</v>
      </c>
      <c r="W26" s="45">
        <f t="shared" si="11"/>
        <v>0</v>
      </c>
      <c r="X26" s="3"/>
      <c r="Y26" s="3"/>
      <c r="Z26" s="41"/>
      <c r="AA26" s="3"/>
      <c r="AB26" s="3"/>
    </row>
    <row r="27" spans="1:28" s="42" customFormat="1" ht="33.75" customHeight="1" x14ac:dyDescent="0.25">
      <c r="A27" s="437"/>
      <c r="B27" s="425"/>
      <c r="C27" s="64" t="s">
        <v>57</v>
      </c>
      <c r="D27" s="239"/>
      <c r="E27" s="240"/>
      <c r="F27" s="241"/>
      <c r="G27" s="44">
        <f t="shared" si="0"/>
        <v>1</v>
      </c>
      <c r="H27" s="45">
        <f t="shared" si="8"/>
        <v>0</v>
      </c>
      <c r="I27" s="239"/>
      <c r="J27" s="240"/>
      <c r="K27" s="241"/>
      <c r="L27" s="44">
        <f t="shared" si="2"/>
        <v>1</v>
      </c>
      <c r="M27" s="45">
        <f t="shared" si="9"/>
        <v>0</v>
      </c>
      <c r="N27" s="239"/>
      <c r="O27" s="240"/>
      <c r="P27" s="241"/>
      <c r="Q27" s="44">
        <f t="shared" si="4"/>
        <v>1</v>
      </c>
      <c r="R27" s="45">
        <f t="shared" si="10"/>
        <v>0</v>
      </c>
      <c r="S27" s="239"/>
      <c r="T27" s="240"/>
      <c r="U27" s="241"/>
      <c r="V27" s="44">
        <f t="shared" si="6"/>
        <v>1</v>
      </c>
      <c r="W27" s="45">
        <f t="shared" si="11"/>
        <v>0</v>
      </c>
      <c r="X27" s="3"/>
      <c r="Y27" s="3"/>
      <c r="Z27" s="41"/>
      <c r="AA27" s="3"/>
      <c r="AB27" s="3"/>
    </row>
    <row r="28" spans="1:28" s="42" customFormat="1" ht="33.75" customHeight="1" x14ac:dyDescent="0.25">
      <c r="A28" s="437"/>
      <c r="B28" s="425"/>
      <c r="C28" s="64" t="s">
        <v>58</v>
      </c>
      <c r="D28" s="239"/>
      <c r="E28" s="240"/>
      <c r="F28" s="241"/>
      <c r="G28" s="44">
        <f t="shared" si="0"/>
        <v>1</v>
      </c>
      <c r="H28" s="45">
        <f t="shared" si="8"/>
        <v>0</v>
      </c>
      <c r="I28" s="239"/>
      <c r="J28" s="240"/>
      <c r="K28" s="241"/>
      <c r="L28" s="44">
        <f t="shared" si="2"/>
        <v>1</v>
      </c>
      <c r="M28" s="45">
        <f t="shared" si="9"/>
        <v>0</v>
      </c>
      <c r="N28" s="239"/>
      <c r="O28" s="240"/>
      <c r="P28" s="241"/>
      <c r="Q28" s="44">
        <f t="shared" si="4"/>
        <v>1</v>
      </c>
      <c r="R28" s="45">
        <f t="shared" si="10"/>
        <v>0</v>
      </c>
      <c r="S28" s="239"/>
      <c r="T28" s="240"/>
      <c r="U28" s="241"/>
      <c r="V28" s="44">
        <f t="shared" si="6"/>
        <v>1</v>
      </c>
      <c r="W28" s="45">
        <f t="shared" si="11"/>
        <v>0</v>
      </c>
      <c r="X28" s="3"/>
      <c r="Y28" s="3"/>
      <c r="Z28" s="41"/>
      <c r="AA28" s="3"/>
      <c r="AB28" s="3"/>
    </row>
    <row r="29" spans="1:28" s="49" customFormat="1" ht="15" customHeight="1" x14ac:dyDescent="0.25">
      <c r="A29" s="437"/>
      <c r="B29" s="425"/>
      <c r="C29" s="66" t="s">
        <v>60</v>
      </c>
      <c r="D29" s="65">
        <f>SUM(D24:D28)</f>
        <v>0</v>
      </c>
      <c r="E29" s="46"/>
      <c r="F29" s="46"/>
      <c r="G29" s="47"/>
      <c r="H29" s="48"/>
      <c r="I29" s="65">
        <f>SUM(I24:I28)</f>
        <v>0</v>
      </c>
      <c r="J29" s="46"/>
      <c r="K29" s="46"/>
      <c r="L29" s="47"/>
      <c r="M29" s="48"/>
      <c r="N29" s="65">
        <f>SUM(N24:N28)</f>
        <v>0</v>
      </c>
      <c r="O29" s="46"/>
      <c r="P29" s="46"/>
      <c r="Q29" s="47"/>
      <c r="R29" s="48"/>
      <c r="S29" s="65">
        <f>SUM(S24:S28)</f>
        <v>0</v>
      </c>
      <c r="T29" s="46"/>
      <c r="U29" s="46"/>
      <c r="V29" s="47"/>
      <c r="W29" s="48"/>
      <c r="X29" s="3"/>
      <c r="Y29" s="3"/>
      <c r="Z29" s="41"/>
      <c r="AA29" s="3"/>
      <c r="AB29" s="3"/>
    </row>
    <row r="30" spans="1:28" s="52" customFormat="1" ht="34.5" customHeight="1" x14ac:dyDescent="0.25">
      <c r="A30" s="437"/>
      <c r="B30" s="448" t="s">
        <v>131</v>
      </c>
      <c r="C30" s="449"/>
      <c r="D30" s="325">
        <f>D29+D23</f>
        <v>0</v>
      </c>
      <c r="E30" s="46"/>
      <c r="F30" s="46"/>
      <c r="G30" s="47"/>
      <c r="H30" s="48"/>
      <c r="I30" s="263">
        <f>I29+I23</f>
        <v>0</v>
      </c>
      <c r="J30" s="46"/>
      <c r="K30" s="46"/>
      <c r="L30" s="47"/>
      <c r="M30" s="48"/>
      <c r="N30" s="263">
        <f>N29+N23</f>
        <v>0</v>
      </c>
      <c r="O30" s="46"/>
      <c r="P30" s="46"/>
      <c r="Q30" s="47"/>
      <c r="R30" s="48"/>
      <c r="S30" s="263">
        <f>S29+S23</f>
        <v>0</v>
      </c>
      <c r="T30" s="46"/>
      <c r="U30" s="46"/>
      <c r="V30" s="47"/>
      <c r="W30" s="48"/>
      <c r="X30" s="3"/>
      <c r="Y30" s="3"/>
      <c r="Z30" s="41"/>
      <c r="AA30" s="3"/>
      <c r="AB30" s="3"/>
    </row>
    <row r="31" spans="1:28" s="42" customFormat="1" ht="15" customHeight="1" x14ac:dyDescent="0.25">
      <c r="A31" s="422" t="s">
        <v>61</v>
      </c>
      <c r="B31" s="425" t="s">
        <v>1</v>
      </c>
      <c r="C31" s="43" t="s">
        <v>62</v>
      </c>
      <c r="D31" s="239"/>
      <c r="E31" s="240"/>
      <c r="F31" s="241"/>
      <c r="G31" s="44">
        <f t="shared" ref="G31:G33" si="12">1-H31</f>
        <v>1</v>
      </c>
      <c r="H31" s="45">
        <f t="shared" ref="H31:H33" si="13">((MONTH(F31)-1)/12)</f>
        <v>0</v>
      </c>
      <c r="I31" s="239"/>
      <c r="J31" s="240"/>
      <c r="K31" s="241"/>
      <c r="L31" s="44">
        <f t="shared" ref="L31:L33" si="14">1-M31</f>
        <v>1</v>
      </c>
      <c r="M31" s="45">
        <f t="shared" ref="M31:M33" si="15">((MONTH(K31)-1)/12)</f>
        <v>0</v>
      </c>
      <c r="N31" s="239"/>
      <c r="O31" s="240"/>
      <c r="P31" s="241"/>
      <c r="Q31" s="44">
        <f t="shared" ref="Q31:Q33" si="16">1-R31</f>
        <v>1</v>
      </c>
      <c r="R31" s="45">
        <f t="shared" ref="R31:R33" si="17">((MONTH(P31)-1)/12)</f>
        <v>0</v>
      </c>
      <c r="S31" s="239"/>
      <c r="T31" s="240"/>
      <c r="U31" s="241"/>
      <c r="V31" s="44">
        <f t="shared" ref="V31:V33" si="18">1-W31</f>
        <v>1</v>
      </c>
      <c r="W31" s="45">
        <f t="shared" ref="W31:W33" si="19">((MONTH(U31)-1)/12)</f>
        <v>0</v>
      </c>
      <c r="X31" s="3"/>
      <c r="Y31" s="3"/>
      <c r="Z31" s="41"/>
      <c r="AA31" s="3"/>
      <c r="AB31" s="3"/>
    </row>
    <row r="32" spans="1:28" s="42" customFormat="1" ht="15" customHeight="1" x14ac:dyDescent="0.25">
      <c r="A32" s="423"/>
      <c r="B32" s="425"/>
      <c r="C32" s="43" t="s">
        <v>63</v>
      </c>
      <c r="D32" s="239"/>
      <c r="E32" s="240"/>
      <c r="F32" s="241"/>
      <c r="G32" s="44">
        <f t="shared" si="12"/>
        <v>1</v>
      </c>
      <c r="H32" s="45">
        <f t="shared" si="13"/>
        <v>0</v>
      </c>
      <c r="I32" s="239"/>
      <c r="J32" s="240"/>
      <c r="K32" s="241"/>
      <c r="L32" s="44">
        <f t="shared" si="14"/>
        <v>1</v>
      </c>
      <c r="M32" s="45">
        <f t="shared" si="15"/>
        <v>0</v>
      </c>
      <c r="N32" s="239"/>
      <c r="O32" s="240"/>
      <c r="P32" s="241"/>
      <c r="Q32" s="44">
        <f t="shared" si="16"/>
        <v>1</v>
      </c>
      <c r="R32" s="45">
        <f t="shared" si="17"/>
        <v>0</v>
      </c>
      <c r="S32" s="239"/>
      <c r="T32" s="240"/>
      <c r="U32" s="241"/>
      <c r="V32" s="44">
        <f t="shared" si="18"/>
        <v>1</v>
      </c>
      <c r="W32" s="45">
        <f t="shared" si="19"/>
        <v>0</v>
      </c>
      <c r="X32" s="3"/>
      <c r="Y32" s="3"/>
      <c r="Z32" s="41"/>
      <c r="AA32" s="3"/>
      <c r="AB32" s="3"/>
    </row>
    <row r="33" spans="1:28" s="42" customFormat="1" ht="15" customHeight="1" x14ac:dyDescent="0.25">
      <c r="A33" s="423"/>
      <c r="B33" s="425"/>
      <c r="C33" s="43" t="s">
        <v>64</v>
      </c>
      <c r="D33" s="239"/>
      <c r="E33" s="240"/>
      <c r="F33" s="241"/>
      <c r="G33" s="44">
        <f t="shared" si="12"/>
        <v>1</v>
      </c>
      <c r="H33" s="45">
        <f t="shared" si="13"/>
        <v>0</v>
      </c>
      <c r="I33" s="239"/>
      <c r="J33" s="240"/>
      <c r="K33" s="241"/>
      <c r="L33" s="44">
        <f t="shared" si="14"/>
        <v>1</v>
      </c>
      <c r="M33" s="45">
        <f t="shared" si="15"/>
        <v>0</v>
      </c>
      <c r="N33" s="239"/>
      <c r="O33" s="240"/>
      <c r="P33" s="241"/>
      <c r="Q33" s="44">
        <f t="shared" si="16"/>
        <v>1</v>
      </c>
      <c r="R33" s="45">
        <f t="shared" si="17"/>
        <v>0</v>
      </c>
      <c r="S33" s="239"/>
      <c r="T33" s="240"/>
      <c r="U33" s="241"/>
      <c r="V33" s="44">
        <f t="shared" si="18"/>
        <v>1</v>
      </c>
      <c r="W33" s="45">
        <f t="shared" si="19"/>
        <v>0</v>
      </c>
      <c r="X33" s="3"/>
      <c r="Y33" s="3"/>
      <c r="Z33" s="41"/>
      <c r="AA33" s="3"/>
      <c r="AB33" s="3"/>
    </row>
    <row r="34" spans="1:28" s="49" customFormat="1" ht="15" customHeight="1" x14ac:dyDescent="0.25">
      <c r="A34" s="423"/>
      <c r="B34" s="425"/>
      <c r="C34" s="66" t="s">
        <v>59</v>
      </c>
      <c r="D34" s="65">
        <f>D33+D32+D31</f>
        <v>0</v>
      </c>
      <c r="E34" s="46"/>
      <c r="F34" s="46"/>
      <c r="G34" s="47"/>
      <c r="H34" s="48"/>
      <c r="I34" s="65">
        <f>I33+I32+I31</f>
        <v>0</v>
      </c>
      <c r="J34" s="46"/>
      <c r="K34" s="46"/>
      <c r="L34" s="47"/>
      <c r="M34" s="48"/>
      <c r="N34" s="65">
        <f>N33+N32+N31</f>
        <v>0</v>
      </c>
      <c r="O34" s="46"/>
      <c r="P34" s="46"/>
      <c r="Q34" s="47"/>
      <c r="R34" s="48"/>
      <c r="S34" s="65">
        <f>S33+S32+S31</f>
        <v>0</v>
      </c>
      <c r="T34" s="46"/>
      <c r="U34" s="46"/>
      <c r="V34" s="47"/>
      <c r="W34" s="48"/>
      <c r="X34" s="3"/>
      <c r="Y34" s="3"/>
      <c r="Z34" s="41"/>
      <c r="AA34" s="3"/>
      <c r="AB34" s="3"/>
    </row>
    <row r="35" spans="1:28" s="42" customFormat="1" ht="15" customHeight="1" x14ac:dyDescent="0.25">
      <c r="A35" s="423"/>
      <c r="B35" s="425" t="s">
        <v>2</v>
      </c>
      <c r="C35" s="43" t="s">
        <v>62</v>
      </c>
      <c r="D35" s="239"/>
      <c r="E35" s="240"/>
      <c r="F35" s="241"/>
      <c r="G35" s="44">
        <f t="shared" ref="G35:G37" si="20">1-H35</f>
        <v>1</v>
      </c>
      <c r="H35" s="45">
        <f t="shared" ref="H35:H37" si="21">((MONTH(F35)-1)/12)</f>
        <v>0</v>
      </c>
      <c r="I35" s="239"/>
      <c r="J35" s="240"/>
      <c r="K35" s="241"/>
      <c r="L35" s="44">
        <f t="shared" ref="L35:L37" si="22">1-M35</f>
        <v>1</v>
      </c>
      <c r="M35" s="45">
        <f t="shared" ref="M35:M37" si="23">((MONTH(K35)-1)/12)</f>
        <v>0</v>
      </c>
      <c r="N35" s="239"/>
      <c r="O35" s="240"/>
      <c r="P35" s="241"/>
      <c r="Q35" s="44">
        <f t="shared" ref="Q35:Q37" si="24">1-R35</f>
        <v>1</v>
      </c>
      <c r="R35" s="45">
        <f t="shared" ref="R35:R37" si="25">((MONTH(P35)-1)/12)</f>
        <v>0</v>
      </c>
      <c r="S35" s="239"/>
      <c r="T35" s="240"/>
      <c r="U35" s="241"/>
      <c r="V35" s="44">
        <f t="shared" ref="V35:V37" si="26">1-W35</f>
        <v>1</v>
      </c>
      <c r="W35" s="45">
        <f t="shared" ref="W35:W37" si="27">((MONTH(U35)-1)/12)</f>
        <v>0</v>
      </c>
      <c r="X35" s="3"/>
      <c r="Y35" s="3"/>
      <c r="Z35" s="41"/>
      <c r="AA35" s="3"/>
      <c r="AB35" s="3"/>
    </row>
    <row r="36" spans="1:28" s="42" customFormat="1" ht="15" customHeight="1" x14ac:dyDescent="0.25">
      <c r="A36" s="423"/>
      <c r="B36" s="425"/>
      <c r="C36" s="43" t="s">
        <v>63</v>
      </c>
      <c r="D36" s="239"/>
      <c r="E36" s="240"/>
      <c r="F36" s="241"/>
      <c r="G36" s="44">
        <f t="shared" si="20"/>
        <v>1</v>
      </c>
      <c r="H36" s="45">
        <f t="shared" si="21"/>
        <v>0</v>
      </c>
      <c r="I36" s="239"/>
      <c r="J36" s="240"/>
      <c r="K36" s="241"/>
      <c r="L36" s="44">
        <f t="shared" si="22"/>
        <v>1</v>
      </c>
      <c r="M36" s="45">
        <f t="shared" si="23"/>
        <v>0</v>
      </c>
      <c r="N36" s="239"/>
      <c r="O36" s="240"/>
      <c r="P36" s="241"/>
      <c r="Q36" s="44">
        <f t="shared" si="24"/>
        <v>1</v>
      </c>
      <c r="R36" s="45">
        <f t="shared" si="25"/>
        <v>0</v>
      </c>
      <c r="S36" s="239"/>
      <c r="T36" s="240"/>
      <c r="U36" s="241"/>
      <c r="V36" s="44">
        <f t="shared" si="26"/>
        <v>1</v>
      </c>
      <c r="W36" s="45">
        <f t="shared" si="27"/>
        <v>0</v>
      </c>
      <c r="X36" s="3"/>
      <c r="Y36" s="3"/>
      <c r="Z36" s="41"/>
      <c r="AA36" s="3"/>
      <c r="AB36" s="3"/>
    </row>
    <row r="37" spans="1:28" s="42" customFormat="1" ht="15" customHeight="1" x14ac:dyDescent="0.25">
      <c r="A37" s="423"/>
      <c r="B37" s="425"/>
      <c r="C37" s="43" t="s">
        <v>64</v>
      </c>
      <c r="D37" s="239"/>
      <c r="E37" s="240"/>
      <c r="F37" s="241"/>
      <c r="G37" s="44">
        <f t="shared" si="20"/>
        <v>1</v>
      </c>
      <c r="H37" s="45">
        <f t="shared" si="21"/>
        <v>0</v>
      </c>
      <c r="I37" s="239"/>
      <c r="J37" s="240"/>
      <c r="K37" s="241"/>
      <c r="L37" s="44">
        <f t="shared" si="22"/>
        <v>1</v>
      </c>
      <c r="M37" s="45">
        <f t="shared" si="23"/>
        <v>0</v>
      </c>
      <c r="N37" s="239"/>
      <c r="O37" s="240"/>
      <c r="P37" s="241"/>
      <c r="Q37" s="44">
        <f t="shared" si="24"/>
        <v>1</v>
      </c>
      <c r="R37" s="45">
        <f t="shared" si="25"/>
        <v>0</v>
      </c>
      <c r="S37" s="239"/>
      <c r="T37" s="240"/>
      <c r="U37" s="241"/>
      <c r="V37" s="44">
        <f t="shared" si="26"/>
        <v>1</v>
      </c>
      <c r="W37" s="45">
        <f t="shared" si="27"/>
        <v>0</v>
      </c>
      <c r="X37" s="3"/>
      <c r="Y37" s="3"/>
      <c r="Z37" s="41"/>
      <c r="AA37" s="3"/>
      <c r="AB37" s="3"/>
    </row>
    <row r="38" spans="1:28" s="49" customFormat="1" ht="15" x14ac:dyDescent="0.25">
      <c r="A38" s="423"/>
      <c r="B38" s="425"/>
      <c r="C38" s="66" t="s">
        <v>60</v>
      </c>
      <c r="D38" s="65">
        <f>D37+D36+D35</f>
        <v>0</v>
      </c>
      <c r="E38" s="46"/>
      <c r="F38" s="46"/>
      <c r="G38" s="47"/>
      <c r="H38" s="48"/>
      <c r="I38" s="65">
        <f>I37+I36+I35</f>
        <v>0</v>
      </c>
      <c r="J38" s="47"/>
      <c r="K38" s="47"/>
      <c r="L38" s="47"/>
      <c r="M38" s="48"/>
      <c r="N38" s="65">
        <f>N37+N36+N35</f>
        <v>0</v>
      </c>
      <c r="O38" s="47"/>
      <c r="P38" s="47"/>
      <c r="Q38" s="47"/>
      <c r="R38" s="48"/>
      <c r="S38" s="65">
        <f>S37+S36+S35</f>
        <v>0</v>
      </c>
      <c r="T38" s="47"/>
      <c r="U38" s="53"/>
      <c r="V38" s="47"/>
      <c r="W38" s="48"/>
      <c r="X38" s="54"/>
      <c r="Y38" s="54"/>
      <c r="Z38" s="54"/>
      <c r="AA38" s="54"/>
      <c r="AB38" s="54"/>
    </row>
    <row r="39" spans="1:28" s="52" customFormat="1" ht="20.25" customHeight="1" x14ac:dyDescent="0.25">
      <c r="A39" s="423"/>
      <c r="B39" s="446" t="s">
        <v>132</v>
      </c>
      <c r="C39" s="447"/>
      <c r="D39" s="256">
        <f>D38+D34</f>
        <v>0</v>
      </c>
      <c r="E39" s="46"/>
      <c r="F39" s="46"/>
      <c r="G39" s="47"/>
      <c r="H39" s="48"/>
      <c r="I39" s="253">
        <f>I38+I34</f>
        <v>0</v>
      </c>
      <c r="J39" s="68"/>
      <c r="K39" s="68"/>
      <c r="L39" s="47"/>
      <c r="M39" s="48"/>
      <c r="N39" s="253">
        <f>N38+N34</f>
        <v>0</v>
      </c>
      <c r="O39" s="68"/>
      <c r="P39" s="68"/>
      <c r="Q39" s="47"/>
      <c r="R39" s="48"/>
      <c r="S39" s="253">
        <f>S38+S34</f>
        <v>0</v>
      </c>
      <c r="T39" s="68"/>
      <c r="U39" s="69"/>
      <c r="V39" s="47"/>
      <c r="W39" s="48"/>
      <c r="X39" s="3"/>
      <c r="Y39" s="3"/>
      <c r="Z39" s="41"/>
      <c r="AA39" s="3"/>
      <c r="AB39" s="3"/>
    </row>
    <row r="40" spans="1:28" s="52" customFormat="1" ht="20.25" customHeight="1" x14ac:dyDescent="0.25">
      <c r="A40" s="415" t="s">
        <v>66</v>
      </c>
      <c r="B40" s="416"/>
      <c r="C40" s="416"/>
      <c r="D40" s="257">
        <f>D34+D23</f>
        <v>0</v>
      </c>
      <c r="E40" s="46"/>
      <c r="F40" s="46"/>
      <c r="G40" s="47"/>
      <c r="H40" s="48"/>
      <c r="I40" s="254">
        <f>I34+I23</f>
        <v>0</v>
      </c>
      <c r="J40" s="68"/>
      <c r="K40" s="68"/>
      <c r="L40" s="47"/>
      <c r="M40" s="48"/>
      <c r="N40" s="254">
        <f>N34+N23</f>
        <v>0</v>
      </c>
      <c r="O40" s="68"/>
      <c r="P40" s="68"/>
      <c r="Q40" s="47"/>
      <c r="R40" s="48"/>
      <c r="S40" s="254">
        <f>S34+S23</f>
        <v>0</v>
      </c>
      <c r="T40" s="68"/>
      <c r="U40" s="69"/>
      <c r="V40" s="47"/>
      <c r="W40" s="48"/>
      <c r="X40" s="3"/>
      <c r="Y40" s="3"/>
      <c r="Z40" s="41"/>
      <c r="AA40" s="3"/>
      <c r="AB40" s="3"/>
    </row>
    <row r="41" spans="1:28" s="52" customFormat="1" ht="20.25" customHeight="1" x14ac:dyDescent="0.25">
      <c r="A41" s="415" t="s">
        <v>67</v>
      </c>
      <c r="B41" s="416"/>
      <c r="C41" s="416"/>
      <c r="D41" s="257">
        <f>D38+D29</f>
        <v>0</v>
      </c>
      <c r="E41" s="46"/>
      <c r="F41" s="46"/>
      <c r="G41" s="47"/>
      <c r="H41" s="48"/>
      <c r="I41" s="254">
        <f>I38+I29</f>
        <v>0</v>
      </c>
      <c r="J41" s="68"/>
      <c r="K41" s="68"/>
      <c r="L41" s="47"/>
      <c r="M41" s="48"/>
      <c r="N41" s="254">
        <f>N38+N29</f>
        <v>0</v>
      </c>
      <c r="O41" s="68"/>
      <c r="P41" s="68"/>
      <c r="Q41" s="47"/>
      <c r="R41" s="48"/>
      <c r="S41" s="254">
        <f>S38+S29</f>
        <v>0</v>
      </c>
      <c r="T41" s="68"/>
      <c r="U41" s="69"/>
      <c r="V41" s="47"/>
      <c r="W41" s="48"/>
      <c r="X41" s="3"/>
      <c r="Y41" s="3"/>
      <c r="Z41" s="41"/>
      <c r="AA41" s="3"/>
      <c r="AB41" s="3"/>
    </row>
    <row r="42" spans="1:28" s="52" customFormat="1" ht="20.25" customHeight="1" thickBot="1" x14ac:dyDescent="0.3">
      <c r="A42" s="417" t="s">
        <v>68</v>
      </c>
      <c r="B42" s="418"/>
      <c r="C42" s="418"/>
      <c r="D42" s="258">
        <f>D41+D40</f>
        <v>0</v>
      </c>
      <c r="E42" s="55"/>
      <c r="F42" s="55"/>
      <c r="G42" s="56"/>
      <c r="H42" s="57"/>
      <c r="I42" s="255">
        <f>I41+I40</f>
        <v>0</v>
      </c>
      <c r="J42" s="70"/>
      <c r="K42" s="70"/>
      <c r="L42" s="56"/>
      <c r="M42" s="57"/>
      <c r="N42" s="255">
        <f>N41+N40</f>
        <v>0</v>
      </c>
      <c r="O42" s="70"/>
      <c r="P42" s="70"/>
      <c r="Q42" s="56"/>
      <c r="R42" s="57"/>
      <c r="S42" s="255">
        <f>S41+S40</f>
        <v>0</v>
      </c>
      <c r="T42" s="70"/>
      <c r="U42" s="71"/>
      <c r="V42" s="56"/>
      <c r="W42" s="57"/>
      <c r="X42" s="58"/>
      <c r="Y42" s="59"/>
      <c r="Z42" s="60"/>
      <c r="AA42" s="59"/>
      <c r="AB42" s="59"/>
    </row>
    <row r="44" spans="1:28" ht="16.5" thickBot="1" x14ac:dyDescent="0.3"/>
    <row r="45" spans="1:28" ht="29.25" customHeight="1" thickTop="1" thickBot="1" x14ac:dyDescent="0.3">
      <c r="A45" s="67" t="s">
        <v>38</v>
      </c>
      <c r="D45" s="406">
        <v>2021</v>
      </c>
      <c r="E45" s="407"/>
      <c r="F45" s="407"/>
      <c r="G45" s="407"/>
      <c r="H45" s="408"/>
      <c r="I45" s="406">
        <v>2022</v>
      </c>
      <c r="J45" s="407"/>
      <c r="K45" s="407"/>
      <c r="L45" s="407"/>
      <c r="M45" s="408"/>
      <c r="N45" s="406">
        <v>2023</v>
      </c>
      <c r="O45" s="407"/>
      <c r="P45" s="407"/>
      <c r="Q45" s="407"/>
      <c r="R45" s="408"/>
      <c r="S45" s="406">
        <v>2024</v>
      </c>
      <c r="T45" s="407"/>
      <c r="U45" s="407"/>
      <c r="V45" s="407"/>
      <c r="W45" s="408"/>
    </row>
    <row r="46" spans="1:28" ht="41.25" customHeight="1" thickTop="1" x14ac:dyDescent="0.25">
      <c r="D46" s="405" t="s">
        <v>88</v>
      </c>
      <c r="E46" s="405"/>
      <c r="F46" s="402" t="s">
        <v>96</v>
      </c>
      <c r="G46" s="403"/>
      <c r="H46" s="404"/>
      <c r="I46" s="405" t="s">
        <v>88</v>
      </c>
      <c r="J46" s="405"/>
      <c r="K46" s="402" t="s">
        <v>96</v>
      </c>
      <c r="L46" s="403"/>
      <c r="M46" s="404"/>
      <c r="N46" s="405" t="s">
        <v>88</v>
      </c>
      <c r="O46" s="405"/>
      <c r="P46" s="402" t="s">
        <v>96</v>
      </c>
      <c r="Q46" s="403"/>
      <c r="R46" s="404"/>
      <c r="S46" s="405" t="s">
        <v>88</v>
      </c>
      <c r="T46" s="405"/>
      <c r="U46" s="402" t="s">
        <v>96</v>
      </c>
      <c r="V46" s="403"/>
      <c r="W46" s="404"/>
    </row>
    <row r="47" spans="1:28" ht="33.75" customHeight="1" x14ac:dyDescent="0.25">
      <c r="B47" s="430" t="s">
        <v>65</v>
      </c>
      <c r="C47" s="431"/>
      <c r="D47" s="380"/>
      <c r="E47" s="380"/>
      <c r="F47" s="379"/>
      <c r="G47" s="379"/>
      <c r="H47" s="379"/>
      <c r="I47" s="380"/>
      <c r="J47" s="380"/>
      <c r="K47" s="379"/>
      <c r="L47" s="379"/>
      <c r="M47" s="379"/>
      <c r="N47" s="380"/>
      <c r="O47" s="380"/>
      <c r="P47" s="379"/>
      <c r="Q47" s="379"/>
      <c r="R47" s="379"/>
      <c r="S47" s="380"/>
      <c r="T47" s="380"/>
      <c r="U47" s="379"/>
      <c r="V47" s="379"/>
      <c r="W47" s="379"/>
    </row>
    <row r="48" spans="1:28" ht="31.5" customHeight="1" x14ac:dyDescent="0.25">
      <c r="B48" s="430" t="s">
        <v>143</v>
      </c>
      <c r="C48" s="431"/>
      <c r="D48" s="380"/>
      <c r="E48" s="380"/>
      <c r="F48" s="379"/>
      <c r="G48" s="379"/>
      <c r="H48" s="379"/>
      <c r="I48" s="380"/>
      <c r="J48" s="380"/>
      <c r="K48" s="379"/>
      <c r="L48" s="379"/>
      <c r="M48" s="379"/>
      <c r="N48" s="380"/>
      <c r="O48" s="380"/>
      <c r="P48" s="379"/>
      <c r="Q48" s="379"/>
      <c r="R48" s="379"/>
      <c r="S48" s="380"/>
      <c r="T48" s="380"/>
      <c r="U48" s="379"/>
      <c r="V48" s="379"/>
      <c r="W48" s="379"/>
    </row>
    <row r="49" spans="1:23" x14ac:dyDescent="0.25">
      <c r="B49" s="430" t="s">
        <v>144</v>
      </c>
      <c r="C49" s="431"/>
      <c r="D49" s="397"/>
      <c r="E49" s="397"/>
      <c r="F49" s="396"/>
      <c r="G49" s="396"/>
      <c r="H49" s="396"/>
      <c r="I49" s="397"/>
      <c r="J49" s="397"/>
      <c r="K49" s="396"/>
      <c r="L49" s="396"/>
      <c r="M49" s="396"/>
      <c r="N49" s="397"/>
      <c r="O49" s="397"/>
      <c r="P49" s="396"/>
      <c r="Q49" s="396"/>
      <c r="R49" s="396"/>
      <c r="S49" s="397"/>
      <c r="T49" s="397"/>
      <c r="U49" s="396"/>
      <c r="V49" s="396"/>
      <c r="W49" s="396"/>
    </row>
    <row r="50" spans="1:23" ht="21.75" customHeight="1" x14ac:dyDescent="0.25">
      <c r="B50" s="440" t="s">
        <v>69</v>
      </c>
      <c r="C50" s="441"/>
      <c r="D50" s="460">
        <f>D47+D48+D49</f>
        <v>0</v>
      </c>
      <c r="E50" s="399"/>
      <c r="F50" s="398"/>
      <c r="G50" s="398"/>
      <c r="H50" s="398"/>
      <c r="I50" s="399">
        <f>I47+I48+I49</f>
        <v>0</v>
      </c>
      <c r="J50" s="399"/>
      <c r="K50" s="398"/>
      <c r="L50" s="398"/>
      <c r="M50" s="398"/>
      <c r="N50" s="399">
        <f>N47+N48+N49</f>
        <v>0</v>
      </c>
      <c r="O50" s="399"/>
      <c r="P50" s="398"/>
      <c r="Q50" s="398"/>
      <c r="R50" s="398"/>
      <c r="S50" s="399">
        <f>S47+S48+S49</f>
        <v>0</v>
      </c>
      <c r="T50" s="399"/>
      <c r="U50" s="398"/>
      <c r="V50" s="398"/>
      <c r="W50" s="400"/>
    </row>
    <row r="52" spans="1:23" ht="22.5" x14ac:dyDescent="0.25">
      <c r="A52" s="456" t="s">
        <v>3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</row>
    <row r="53" spans="1:23" x14ac:dyDescent="0.25">
      <c r="D53" s="19"/>
      <c r="H53" s="20"/>
      <c r="I53" s="21"/>
      <c r="J53" s="21"/>
      <c r="S53" s="24"/>
    </row>
    <row r="54" spans="1:23" thickBot="1" x14ac:dyDescent="0.3">
      <c r="A54" s="5"/>
      <c r="D54" s="19" t="s">
        <v>51</v>
      </c>
      <c r="H54" s="20"/>
      <c r="I54" s="21"/>
      <c r="J54" s="21"/>
      <c r="S54" s="24"/>
    </row>
    <row r="55" spans="1:23" ht="17.25" thickTop="1" thickBot="1" x14ac:dyDescent="0.3">
      <c r="A55" s="67" t="s">
        <v>34</v>
      </c>
      <c r="B55" s="25"/>
      <c r="C55" s="25"/>
      <c r="D55" s="406">
        <v>2021</v>
      </c>
      <c r="E55" s="407"/>
      <c r="F55" s="407"/>
      <c r="G55" s="407"/>
      <c r="H55" s="408"/>
      <c r="I55" s="406">
        <v>2022</v>
      </c>
      <c r="J55" s="407"/>
      <c r="K55" s="407"/>
      <c r="L55" s="407"/>
      <c r="M55" s="408"/>
      <c r="N55" s="406">
        <v>2023</v>
      </c>
      <c r="O55" s="407"/>
      <c r="P55" s="407"/>
      <c r="Q55" s="407"/>
      <c r="R55" s="408"/>
      <c r="S55" s="406">
        <v>2024</v>
      </c>
      <c r="T55" s="407"/>
      <c r="U55" s="407"/>
      <c r="V55" s="407"/>
      <c r="W55" s="408"/>
    </row>
    <row r="56" spans="1:23" ht="64.5" thickTop="1" thickBot="1" x14ac:dyDescent="0.3">
      <c r="A56" s="433"/>
      <c r="B56" s="433"/>
      <c r="C56" s="434"/>
      <c r="D56" s="29" t="s">
        <v>89</v>
      </c>
      <c r="E56" s="30" t="s">
        <v>7</v>
      </c>
      <c r="F56" s="31" t="s">
        <v>9</v>
      </c>
      <c r="G56" s="32" t="s">
        <v>11</v>
      </c>
      <c r="H56" s="33" t="s">
        <v>12</v>
      </c>
      <c r="I56" s="29" t="s">
        <v>89</v>
      </c>
      <c r="J56" s="30" t="s">
        <v>7</v>
      </c>
      <c r="K56" s="31" t="s">
        <v>9</v>
      </c>
      <c r="L56" s="32" t="s">
        <v>12</v>
      </c>
      <c r="M56" s="33" t="s">
        <v>98</v>
      </c>
      <c r="N56" s="29" t="s">
        <v>89</v>
      </c>
      <c r="O56" s="30" t="s">
        <v>7</v>
      </c>
      <c r="P56" s="31" t="s">
        <v>9</v>
      </c>
      <c r="Q56" s="32" t="s">
        <v>98</v>
      </c>
      <c r="R56" s="33" t="s">
        <v>207</v>
      </c>
      <c r="S56" s="29" t="s">
        <v>89</v>
      </c>
      <c r="T56" s="30" t="s">
        <v>7</v>
      </c>
      <c r="U56" s="31" t="s">
        <v>9</v>
      </c>
      <c r="V56" s="32" t="s">
        <v>98</v>
      </c>
      <c r="W56" s="33" t="s">
        <v>207</v>
      </c>
    </row>
    <row r="57" spans="1:23" ht="15" x14ac:dyDescent="0.25">
      <c r="A57" s="435" t="s">
        <v>53</v>
      </c>
      <c r="B57" s="438" t="s">
        <v>4</v>
      </c>
      <c r="C57" s="38" t="s">
        <v>54</v>
      </c>
      <c r="D57" s="239"/>
      <c r="E57" s="240"/>
      <c r="F57" s="241"/>
      <c r="G57" s="39">
        <f>1-H57</f>
        <v>1</v>
      </c>
      <c r="H57" s="40">
        <f>((MONTH(F57)-1)/12)</f>
        <v>0</v>
      </c>
      <c r="I57" s="239"/>
      <c r="J57" s="240"/>
      <c r="K57" s="241"/>
      <c r="L57" s="39">
        <f>1-M57</f>
        <v>1</v>
      </c>
      <c r="M57" s="40">
        <f>((MONTH(K57)-1)/12)</f>
        <v>0</v>
      </c>
      <c r="N57" s="239"/>
      <c r="O57" s="240"/>
      <c r="P57" s="241"/>
      <c r="Q57" s="39">
        <f>1-R57</f>
        <v>1</v>
      </c>
      <c r="R57" s="40">
        <f>((MONTH(P57)-1)/12)</f>
        <v>0</v>
      </c>
      <c r="S57" s="239"/>
      <c r="T57" s="240"/>
      <c r="U57" s="241"/>
      <c r="V57" s="39">
        <f>1-W57</f>
        <v>1</v>
      </c>
      <c r="W57" s="40">
        <f>((MONTH(U57)-1)/12)</f>
        <v>0</v>
      </c>
    </row>
    <row r="58" spans="1:23" ht="30" x14ac:dyDescent="0.25">
      <c r="A58" s="436"/>
      <c r="B58" s="439"/>
      <c r="C58" s="63" t="s">
        <v>56</v>
      </c>
      <c r="D58" s="239"/>
      <c r="E58" s="240"/>
      <c r="F58" s="241"/>
      <c r="G58" s="39">
        <f t="shared" ref="G58:G61" si="28">1-H58</f>
        <v>1</v>
      </c>
      <c r="H58" s="40">
        <f t="shared" ref="H58:H61" si="29">((MONTH(F58)-1)/12)</f>
        <v>0</v>
      </c>
      <c r="I58" s="239"/>
      <c r="J58" s="240"/>
      <c r="K58" s="241"/>
      <c r="L58" s="39">
        <f t="shared" ref="L58:L61" si="30">1-M58</f>
        <v>1</v>
      </c>
      <c r="M58" s="40">
        <f t="shared" ref="M58:M61" si="31">((MONTH(K58)-1)/12)</f>
        <v>0</v>
      </c>
      <c r="N58" s="239"/>
      <c r="O58" s="240"/>
      <c r="P58" s="241"/>
      <c r="Q58" s="39">
        <f t="shared" ref="Q58:Q61" si="32">1-R58</f>
        <v>1</v>
      </c>
      <c r="R58" s="40">
        <f t="shared" ref="R58:R61" si="33">((MONTH(P58)-1)/12)</f>
        <v>0</v>
      </c>
      <c r="S58" s="239"/>
      <c r="T58" s="240"/>
      <c r="U58" s="241"/>
      <c r="V58" s="39">
        <f t="shared" ref="V58:V61" si="34">1-W58</f>
        <v>1</v>
      </c>
      <c r="W58" s="40">
        <f t="shared" ref="W58:W61" si="35">((MONTH(U58)-1)/12)</f>
        <v>0</v>
      </c>
    </row>
    <row r="59" spans="1:23" ht="15" x14ac:dyDescent="0.25">
      <c r="A59" s="437"/>
      <c r="B59" s="425"/>
      <c r="C59" s="43" t="s">
        <v>55</v>
      </c>
      <c r="D59" s="239"/>
      <c r="E59" s="240"/>
      <c r="F59" s="241"/>
      <c r="G59" s="44">
        <f t="shared" si="28"/>
        <v>1</v>
      </c>
      <c r="H59" s="45">
        <f t="shared" si="29"/>
        <v>0</v>
      </c>
      <c r="I59" s="239"/>
      <c r="J59" s="240"/>
      <c r="K59" s="241"/>
      <c r="L59" s="44">
        <f t="shared" si="30"/>
        <v>1</v>
      </c>
      <c r="M59" s="45">
        <f t="shared" si="31"/>
        <v>0</v>
      </c>
      <c r="N59" s="239"/>
      <c r="O59" s="240"/>
      <c r="P59" s="241"/>
      <c r="Q59" s="44">
        <f t="shared" si="32"/>
        <v>1</v>
      </c>
      <c r="R59" s="45">
        <f t="shared" si="33"/>
        <v>0</v>
      </c>
      <c r="S59" s="239"/>
      <c r="T59" s="240"/>
      <c r="U59" s="241"/>
      <c r="V59" s="44">
        <f t="shared" si="34"/>
        <v>1</v>
      </c>
      <c r="W59" s="45">
        <f t="shared" si="35"/>
        <v>0</v>
      </c>
    </row>
    <row r="60" spans="1:23" ht="30" x14ac:dyDescent="0.25">
      <c r="A60" s="437"/>
      <c r="B60" s="425"/>
      <c r="C60" s="64" t="s">
        <v>57</v>
      </c>
      <c r="D60" s="239"/>
      <c r="E60" s="240"/>
      <c r="F60" s="241"/>
      <c r="G60" s="44">
        <f t="shared" si="28"/>
        <v>1</v>
      </c>
      <c r="H60" s="45">
        <f t="shared" si="29"/>
        <v>0</v>
      </c>
      <c r="I60" s="239"/>
      <c r="J60" s="240"/>
      <c r="K60" s="241"/>
      <c r="L60" s="44">
        <f t="shared" si="30"/>
        <v>1</v>
      </c>
      <c r="M60" s="45">
        <f t="shared" si="31"/>
        <v>0</v>
      </c>
      <c r="N60" s="239"/>
      <c r="O60" s="240"/>
      <c r="P60" s="241"/>
      <c r="Q60" s="44">
        <f t="shared" si="32"/>
        <v>1</v>
      </c>
      <c r="R60" s="45">
        <f t="shared" si="33"/>
        <v>0</v>
      </c>
      <c r="S60" s="239"/>
      <c r="T60" s="240"/>
      <c r="U60" s="241"/>
      <c r="V60" s="44">
        <f t="shared" si="34"/>
        <v>1</v>
      </c>
      <c r="W60" s="45">
        <f t="shared" si="35"/>
        <v>0</v>
      </c>
    </row>
    <row r="61" spans="1:23" ht="33" x14ac:dyDescent="0.25">
      <c r="A61" s="437"/>
      <c r="B61" s="425"/>
      <c r="C61" s="64" t="s">
        <v>58</v>
      </c>
      <c r="D61" s="239"/>
      <c r="E61" s="240"/>
      <c r="F61" s="241"/>
      <c r="G61" s="44">
        <f t="shared" si="28"/>
        <v>1</v>
      </c>
      <c r="H61" s="45">
        <f t="shared" si="29"/>
        <v>0</v>
      </c>
      <c r="I61" s="239"/>
      <c r="J61" s="240"/>
      <c r="K61" s="241"/>
      <c r="L61" s="44">
        <f t="shared" si="30"/>
        <v>1</v>
      </c>
      <c r="M61" s="45">
        <f t="shared" si="31"/>
        <v>0</v>
      </c>
      <c r="N61" s="239"/>
      <c r="O61" s="240"/>
      <c r="P61" s="241"/>
      <c r="Q61" s="44">
        <f t="shared" si="32"/>
        <v>1</v>
      </c>
      <c r="R61" s="45">
        <f t="shared" si="33"/>
        <v>0</v>
      </c>
      <c r="S61" s="239"/>
      <c r="T61" s="240"/>
      <c r="U61" s="241"/>
      <c r="V61" s="44">
        <f t="shared" si="34"/>
        <v>1</v>
      </c>
      <c r="W61" s="45">
        <f t="shared" si="35"/>
        <v>0</v>
      </c>
    </row>
    <row r="62" spans="1:23" thickBot="1" x14ac:dyDescent="0.3">
      <c r="A62" s="437"/>
      <c r="B62" s="425"/>
      <c r="C62" s="72" t="s">
        <v>70</v>
      </c>
      <c r="D62" s="73">
        <f>SUM(D57:D61)</f>
        <v>0</v>
      </c>
      <c r="E62" s="46"/>
      <c r="F62" s="46"/>
      <c r="G62" s="47"/>
      <c r="H62" s="48"/>
      <c r="I62" s="73">
        <f>SUM(I57:I61)</f>
        <v>0</v>
      </c>
      <c r="J62" s="46"/>
      <c r="K62" s="46"/>
      <c r="L62" s="47"/>
      <c r="M62" s="48"/>
      <c r="N62" s="73">
        <f>SUM(N57:N61)</f>
        <v>0</v>
      </c>
      <c r="O62" s="46"/>
      <c r="P62" s="46"/>
      <c r="Q62" s="47"/>
      <c r="R62" s="48"/>
      <c r="S62" s="73">
        <f>SUM(S57:S61)</f>
        <v>0</v>
      </c>
      <c r="T62" s="46"/>
      <c r="U62" s="46"/>
      <c r="V62" s="47"/>
      <c r="W62" s="48"/>
    </row>
    <row r="63" spans="1:23" ht="15" x14ac:dyDescent="0.25">
      <c r="A63" s="437"/>
      <c r="B63" s="438" t="s">
        <v>5</v>
      </c>
      <c r="C63" s="38" t="s">
        <v>54</v>
      </c>
      <c r="D63" s="239"/>
      <c r="E63" s="240"/>
      <c r="F63" s="241"/>
      <c r="G63" s="39">
        <f t="shared" ref="G63:G67" si="36">1-H63</f>
        <v>1</v>
      </c>
      <c r="H63" s="40">
        <f t="shared" ref="H63:H67" si="37">((MONTH(F63)-1)/12)</f>
        <v>0</v>
      </c>
      <c r="I63" s="239"/>
      <c r="J63" s="240"/>
      <c r="K63" s="241"/>
      <c r="L63" s="39">
        <f t="shared" ref="L63:L67" si="38">1-M63</f>
        <v>1</v>
      </c>
      <c r="M63" s="40">
        <f t="shared" ref="M63:M67" si="39">((MONTH(K63)-1)/12)</f>
        <v>0</v>
      </c>
      <c r="N63" s="239"/>
      <c r="O63" s="240"/>
      <c r="P63" s="241"/>
      <c r="Q63" s="39">
        <f t="shared" ref="Q63:Q67" si="40">1-R63</f>
        <v>1</v>
      </c>
      <c r="R63" s="40">
        <f t="shared" ref="R63:R67" si="41">((MONTH(P63)-1)/12)</f>
        <v>0</v>
      </c>
      <c r="S63" s="239"/>
      <c r="T63" s="240"/>
      <c r="U63" s="241"/>
      <c r="V63" s="39">
        <f t="shared" ref="V63:V67" si="42">1-W63</f>
        <v>1</v>
      </c>
      <c r="W63" s="40">
        <f t="shared" ref="W63:W67" si="43">((MONTH(U63)-1)/12)</f>
        <v>0</v>
      </c>
    </row>
    <row r="64" spans="1:23" ht="30" x14ac:dyDescent="0.25">
      <c r="A64" s="437"/>
      <c r="B64" s="439"/>
      <c r="C64" s="63" t="s">
        <v>56</v>
      </c>
      <c r="D64" s="239"/>
      <c r="E64" s="240"/>
      <c r="F64" s="241"/>
      <c r="G64" s="39">
        <f t="shared" si="36"/>
        <v>1</v>
      </c>
      <c r="H64" s="40">
        <f t="shared" si="37"/>
        <v>0</v>
      </c>
      <c r="I64" s="239"/>
      <c r="J64" s="240"/>
      <c r="K64" s="241"/>
      <c r="L64" s="39">
        <f t="shared" si="38"/>
        <v>1</v>
      </c>
      <c r="M64" s="40">
        <f t="shared" si="39"/>
        <v>0</v>
      </c>
      <c r="N64" s="239"/>
      <c r="O64" s="240"/>
      <c r="P64" s="241"/>
      <c r="Q64" s="39">
        <f t="shared" si="40"/>
        <v>1</v>
      </c>
      <c r="R64" s="40">
        <f t="shared" si="41"/>
        <v>0</v>
      </c>
      <c r="S64" s="239"/>
      <c r="T64" s="240"/>
      <c r="U64" s="241"/>
      <c r="V64" s="39">
        <f t="shared" si="42"/>
        <v>1</v>
      </c>
      <c r="W64" s="40">
        <f t="shared" si="43"/>
        <v>0</v>
      </c>
    </row>
    <row r="65" spans="1:23" ht="15" x14ac:dyDescent="0.25">
      <c r="A65" s="437"/>
      <c r="B65" s="425"/>
      <c r="C65" s="43" t="s">
        <v>55</v>
      </c>
      <c r="D65" s="239"/>
      <c r="E65" s="240"/>
      <c r="F65" s="241"/>
      <c r="G65" s="44">
        <f t="shared" si="36"/>
        <v>1</v>
      </c>
      <c r="H65" s="45">
        <f t="shared" si="37"/>
        <v>0</v>
      </c>
      <c r="I65" s="239"/>
      <c r="J65" s="240"/>
      <c r="K65" s="241"/>
      <c r="L65" s="44">
        <f t="shared" si="38"/>
        <v>1</v>
      </c>
      <c r="M65" s="45">
        <f t="shared" si="39"/>
        <v>0</v>
      </c>
      <c r="N65" s="239"/>
      <c r="O65" s="240"/>
      <c r="P65" s="241"/>
      <c r="Q65" s="44">
        <f t="shared" si="40"/>
        <v>1</v>
      </c>
      <c r="R65" s="45">
        <f t="shared" si="41"/>
        <v>0</v>
      </c>
      <c r="S65" s="239"/>
      <c r="T65" s="240"/>
      <c r="U65" s="241"/>
      <c r="V65" s="44">
        <f t="shared" si="42"/>
        <v>1</v>
      </c>
      <c r="W65" s="45">
        <f t="shared" si="43"/>
        <v>0</v>
      </c>
    </row>
    <row r="66" spans="1:23" ht="30" x14ac:dyDescent="0.25">
      <c r="A66" s="437"/>
      <c r="B66" s="425"/>
      <c r="C66" s="64" t="s">
        <v>57</v>
      </c>
      <c r="D66" s="239"/>
      <c r="E66" s="240"/>
      <c r="F66" s="241"/>
      <c r="G66" s="44">
        <f t="shared" si="36"/>
        <v>1</v>
      </c>
      <c r="H66" s="45">
        <f t="shared" si="37"/>
        <v>0</v>
      </c>
      <c r="I66" s="239"/>
      <c r="J66" s="240"/>
      <c r="K66" s="241"/>
      <c r="L66" s="44">
        <f t="shared" si="38"/>
        <v>1</v>
      </c>
      <c r="M66" s="45">
        <f t="shared" si="39"/>
        <v>0</v>
      </c>
      <c r="N66" s="239"/>
      <c r="O66" s="240"/>
      <c r="P66" s="241"/>
      <c r="Q66" s="44">
        <f t="shared" si="40"/>
        <v>1</v>
      </c>
      <c r="R66" s="45">
        <f t="shared" si="41"/>
        <v>0</v>
      </c>
      <c r="S66" s="239"/>
      <c r="T66" s="240"/>
      <c r="U66" s="241"/>
      <c r="V66" s="44">
        <f t="shared" si="42"/>
        <v>1</v>
      </c>
      <c r="W66" s="45">
        <f t="shared" si="43"/>
        <v>0</v>
      </c>
    </row>
    <row r="67" spans="1:23" ht="33" x14ac:dyDescent="0.25">
      <c r="A67" s="437"/>
      <c r="B67" s="425"/>
      <c r="C67" s="64" t="s">
        <v>58</v>
      </c>
      <c r="D67" s="239"/>
      <c r="E67" s="240"/>
      <c r="F67" s="241"/>
      <c r="G67" s="44">
        <f t="shared" si="36"/>
        <v>1</v>
      </c>
      <c r="H67" s="45">
        <f t="shared" si="37"/>
        <v>0</v>
      </c>
      <c r="I67" s="239"/>
      <c r="J67" s="240"/>
      <c r="K67" s="241"/>
      <c r="L67" s="44">
        <f t="shared" si="38"/>
        <v>1</v>
      </c>
      <c r="M67" s="45">
        <f t="shared" si="39"/>
        <v>0</v>
      </c>
      <c r="N67" s="239"/>
      <c r="O67" s="240"/>
      <c r="P67" s="241"/>
      <c r="Q67" s="44">
        <f t="shared" si="40"/>
        <v>1</v>
      </c>
      <c r="R67" s="45">
        <f t="shared" si="41"/>
        <v>0</v>
      </c>
      <c r="S67" s="239"/>
      <c r="T67" s="240"/>
      <c r="U67" s="241"/>
      <c r="V67" s="44">
        <f t="shared" si="42"/>
        <v>1</v>
      </c>
      <c r="W67" s="45">
        <f t="shared" si="43"/>
        <v>0</v>
      </c>
    </row>
    <row r="68" spans="1:23" ht="15" x14ac:dyDescent="0.25">
      <c r="A68" s="437"/>
      <c r="B68" s="425"/>
      <c r="C68" s="72" t="s">
        <v>71</v>
      </c>
      <c r="D68" s="73">
        <f>SUM(D63:D67)</f>
        <v>0</v>
      </c>
      <c r="E68" s="46"/>
      <c r="F68" s="46"/>
      <c r="G68" s="47"/>
      <c r="H68" s="48"/>
      <c r="I68" s="73">
        <f>SUM(I63:I67)</f>
        <v>0</v>
      </c>
      <c r="J68" s="46"/>
      <c r="K68" s="46"/>
      <c r="L68" s="47"/>
      <c r="M68" s="48"/>
      <c r="N68" s="73">
        <f>SUM(N63:N67)</f>
        <v>0</v>
      </c>
      <c r="O68" s="46"/>
      <c r="P68" s="46"/>
      <c r="Q68" s="47"/>
      <c r="R68" s="48"/>
      <c r="S68" s="73">
        <f>SUM(S63:S67)</f>
        <v>0</v>
      </c>
      <c r="T68" s="46"/>
      <c r="U68" s="46"/>
      <c r="V68" s="47"/>
      <c r="W68" s="48"/>
    </row>
    <row r="69" spans="1:23" ht="37.5" customHeight="1" x14ac:dyDescent="0.25">
      <c r="A69" s="437"/>
      <c r="B69" s="428" t="s">
        <v>133</v>
      </c>
      <c r="C69" s="429"/>
      <c r="D69" s="74">
        <f>D68+D62</f>
        <v>0</v>
      </c>
      <c r="E69" s="46"/>
      <c r="F69" s="46"/>
      <c r="G69" s="47"/>
      <c r="H69" s="48"/>
      <c r="I69" s="74">
        <f>I68+I62</f>
        <v>0</v>
      </c>
      <c r="J69" s="46"/>
      <c r="K69" s="46"/>
      <c r="L69" s="50"/>
      <c r="M69" s="51"/>
      <c r="N69" s="74">
        <f>N68+N62</f>
        <v>0</v>
      </c>
      <c r="O69" s="46"/>
      <c r="P69" s="46"/>
      <c r="Q69" s="50"/>
      <c r="R69" s="51"/>
      <c r="S69" s="74">
        <f>S68+S62</f>
        <v>0</v>
      </c>
      <c r="T69" s="46"/>
      <c r="U69" s="46"/>
      <c r="V69" s="50"/>
      <c r="W69" s="51"/>
    </row>
    <row r="70" spans="1:23" ht="15" x14ac:dyDescent="0.25">
      <c r="A70" s="422" t="s">
        <v>61</v>
      </c>
      <c r="B70" s="425" t="s">
        <v>4</v>
      </c>
      <c r="C70" s="43" t="s">
        <v>62</v>
      </c>
      <c r="D70" s="239"/>
      <c r="E70" s="240"/>
      <c r="F70" s="241"/>
      <c r="G70" s="44">
        <f t="shared" ref="G70:G72" si="44">1-H70</f>
        <v>1</v>
      </c>
      <c r="H70" s="45">
        <f t="shared" ref="H70:H72" si="45">((MONTH(F70)-1)/12)</f>
        <v>0</v>
      </c>
      <c r="I70" s="239"/>
      <c r="J70" s="240"/>
      <c r="K70" s="241"/>
      <c r="L70" s="44">
        <f t="shared" ref="L70:L72" si="46">1-M70</f>
        <v>1</v>
      </c>
      <c r="M70" s="45">
        <f t="shared" ref="M70:M72" si="47">((MONTH(K70)-1)/12)</f>
        <v>0</v>
      </c>
      <c r="N70" s="239"/>
      <c r="O70" s="240"/>
      <c r="P70" s="241"/>
      <c r="Q70" s="44">
        <f t="shared" ref="Q70:Q72" si="48">1-R70</f>
        <v>1</v>
      </c>
      <c r="R70" s="45">
        <f t="shared" ref="R70:R72" si="49">((MONTH(P70)-1)/12)</f>
        <v>0</v>
      </c>
      <c r="S70" s="239"/>
      <c r="T70" s="240"/>
      <c r="U70" s="241"/>
      <c r="V70" s="44">
        <f t="shared" ref="V70:V72" si="50">1-W70</f>
        <v>1</v>
      </c>
      <c r="W70" s="45">
        <f t="shared" ref="W70:W72" si="51">((MONTH(U70)-1)/12)</f>
        <v>0</v>
      </c>
    </row>
    <row r="71" spans="1:23" ht="15" x14ac:dyDescent="0.25">
      <c r="A71" s="423"/>
      <c r="B71" s="425"/>
      <c r="C71" s="43" t="s">
        <v>63</v>
      </c>
      <c r="D71" s="239"/>
      <c r="E71" s="240"/>
      <c r="F71" s="241"/>
      <c r="G71" s="44">
        <f t="shared" si="44"/>
        <v>1</v>
      </c>
      <c r="H71" s="45">
        <f t="shared" si="45"/>
        <v>0</v>
      </c>
      <c r="I71" s="239"/>
      <c r="J71" s="240"/>
      <c r="K71" s="241"/>
      <c r="L71" s="44">
        <f t="shared" si="46"/>
        <v>1</v>
      </c>
      <c r="M71" s="45">
        <f t="shared" si="47"/>
        <v>0</v>
      </c>
      <c r="N71" s="239"/>
      <c r="O71" s="240"/>
      <c r="P71" s="241"/>
      <c r="Q71" s="44">
        <f t="shared" si="48"/>
        <v>1</v>
      </c>
      <c r="R71" s="45">
        <f t="shared" si="49"/>
        <v>0</v>
      </c>
      <c r="S71" s="239"/>
      <c r="T71" s="240"/>
      <c r="U71" s="241"/>
      <c r="V71" s="44">
        <f t="shared" si="50"/>
        <v>1</v>
      </c>
      <c r="W71" s="45">
        <f t="shared" si="51"/>
        <v>0</v>
      </c>
    </row>
    <row r="72" spans="1:23" ht="15" x14ac:dyDescent="0.25">
      <c r="A72" s="423"/>
      <c r="B72" s="425"/>
      <c r="C72" s="43" t="s">
        <v>64</v>
      </c>
      <c r="D72" s="239"/>
      <c r="E72" s="240"/>
      <c r="F72" s="241"/>
      <c r="G72" s="44">
        <f t="shared" si="44"/>
        <v>1</v>
      </c>
      <c r="H72" s="45">
        <f t="shared" si="45"/>
        <v>0</v>
      </c>
      <c r="I72" s="239"/>
      <c r="J72" s="240"/>
      <c r="K72" s="241"/>
      <c r="L72" s="44">
        <f t="shared" si="46"/>
        <v>1</v>
      </c>
      <c r="M72" s="45">
        <f t="shared" si="47"/>
        <v>0</v>
      </c>
      <c r="N72" s="239"/>
      <c r="O72" s="240"/>
      <c r="P72" s="241"/>
      <c r="Q72" s="44">
        <f t="shared" si="48"/>
        <v>1</v>
      </c>
      <c r="R72" s="45">
        <f t="shared" si="49"/>
        <v>0</v>
      </c>
      <c r="S72" s="239"/>
      <c r="T72" s="240"/>
      <c r="U72" s="241"/>
      <c r="V72" s="44">
        <f t="shared" si="50"/>
        <v>1</v>
      </c>
      <c r="W72" s="45">
        <f t="shared" si="51"/>
        <v>0</v>
      </c>
    </row>
    <row r="73" spans="1:23" ht="15" x14ac:dyDescent="0.25">
      <c r="A73" s="423"/>
      <c r="B73" s="425"/>
      <c r="C73" s="72" t="s">
        <v>70</v>
      </c>
      <c r="D73" s="73">
        <f>D70+D71+D72</f>
        <v>0</v>
      </c>
      <c r="E73" s="46"/>
      <c r="F73" s="46"/>
      <c r="G73" s="47"/>
      <c r="H73" s="48"/>
      <c r="I73" s="73">
        <f>I70+I71+I72</f>
        <v>0</v>
      </c>
      <c r="J73" s="46"/>
      <c r="K73" s="46"/>
      <c r="L73" s="47"/>
      <c r="M73" s="48"/>
      <c r="N73" s="73">
        <f>N70+N71+N72</f>
        <v>0</v>
      </c>
      <c r="O73" s="46"/>
      <c r="P73" s="46"/>
      <c r="Q73" s="47"/>
      <c r="R73" s="48"/>
      <c r="S73" s="73">
        <f>S70+S71+S72</f>
        <v>0</v>
      </c>
      <c r="T73" s="46"/>
      <c r="U73" s="46"/>
      <c r="V73" s="47"/>
      <c r="W73" s="48"/>
    </row>
    <row r="74" spans="1:23" ht="15" x14ac:dyDescent="0.25">
      <c r="A74" s="423"/>
      <c r="B74" s="425" t="s">
        <v>5</v>
      </c>
      <c r="C74" s="43" t="s">
        <v>62</v>
      </c>
      <c r="D74" s="239"/>
      <c r="E74" s="240"/>
      <c r="F74" s="241"/>
      <c r="G74" s="44">
        <f t="shared" ref="G74:G76" si="52">1-H74</f>
        <v>1</v>
      </c>
      <c r="H74" s="45">
        <f t="shared" ref="H74:H76" si="53">((MONTH(F74)-1)/12)</f>
        <v>0</v>
      </c>
      <c r="I74" s="239"/>
      <c r="J74" s="240"/>
      <c r="K74" s="241"/>
      <c r="L74" s="44">
        <f t="shared" ref="L74:L76" si="54">1-M74</f>
        <v>1</v>
      </c>
      <c r="M74" s="45">
        <f t="shared" ref="M74:M76" si="55">((MONTH(K74)-1)/12)</f>
        <v>0</v>
      </c>
      <c r="N74" s="239"/>
      <c r="O74" s="240"/>
      <c r="P74" s="241"/>
      <c r="Q74" s="44">
        <f t="shared" ref="Q74:Q76" si="56">1-R74</f>
        <v>1</v>
      </c>
      <c r="R74" s="45">
        <f t="shared" ref="R74:R76" si="57">((MONTH(P74)-1)/12)</f>
        <v>0</v>
      </c>
      <c r="S74" s="239"/>
      <c r="T74" s="240"/>
      <c r="U74" s="241"/>
      <c r="V74" s="44">
        <f t="shared" ref="V74:V76" si="58">1-W74</f>
        <v>1</v>
      </c>
      <c r="W74" s="45">
        <f t="shared" ref="W74:W76" si="59">((MONTH(U74)-1)/12)</f>
        <v>0</v>
      </c>
    </row>
    <row r="75" spans="1:23" ht="15" x14ac:dyDescent="0.25">
      <c r="A75" s="423"/>
      <c r="B75" s="425"/>
      <c r="C75" s="43" t="s">
        <v>63</v>
      </c>
      <c r="D75" s="239"/>
      <c r="E75" s="240"/>
      <c r="F75" s="241"/>
      <c r="G75" s="44">
        <f t="shared" si="52"/>
        <v>1</v>
      </c>
      <c r="H75" s="45">
        <f t="shared" si="53"/>
        <v>0</v>
      </c>
      <c r="I75" s="239"/>
      <c r="J75" s="240"/>
      <c r="K75" s="241"/>
      <c r="L75" s="44">
        <f t="shared" si="54"/>
        <v>1</v>
      </c>
      <c r="M75" s="45">
        <f t="shared" si="55"/>
        <v>0</v>
      </c>
      <c r="N75" s="239"/>
      <c r="O75" s="240"/>
      <c r="P75" s="241"/>
      <c r="Q75" s="44">
        <f t="shared" si="56"/>
        <v>1</v>
      </c>
      <c r="R75" s="45">
        <f t="shared" si="57"/>
        <v>0</v>
      </c>
      <c r="S75" s="239"/>
      <c r="T75" s="240"/>
      <c r="U75" s="241"/>
      <c r="V75" s="44">
        <f t="shared" si="58"/>
        <v>1</v>
      </c>
      <c r="W75" s="45">
        <f t="shared" si="59"/>
        <v>0</v>
      </c>
    </row>
    <row r="76" spans="1:23" ht="15" x14ac:dyDescent="0.25">
      <c r="A76" s="423"/>
      <c r="B76" s="425"/>
      <c r="C76" s="43" t="s">
        <v>64</v>
      </c>
      <c r="D76" s="239"/>
      <c r="E76" s="240"/>
      <c r="F76" s="241"/>
      <c r="G76" s="44">
        <f t="shared" si="52"/>
        <v>1</v>
      </c>
      <c r="H76" s="45">
        <f t="shared" si="53"/>
        <v>0</v>
      </c>
      <c r="I76" s="239"/>
      <c r="J76" s="240"/>
      <c r="K76" s="241"/>
      <c r="L76" s="44">
        <f t="shared" si="54"/>
        <v>1</v>
      </c>
      <c r="M76" s="45">
        <f t="shared" si="55"/>
        <v>0</v>
      </c>
      <c r="N76" s="239"/>
      <c r="O76" s="240"/>
      <c r="P76" s="241"/>
      <c r="Q76" s="44">
        <f t="shared" si="56"/>
        <v>1</v>
      </c>
      <c r="R76" s="45">
        <f t="shared" si="57"/>
        <v>0</v>
      </c>
      <c r="S76" s="239"/>
      <c r="T76" s="240"/>
      <c r="U76" s="241"/>
      <c r="V76" s="44">
        <f t="shared" si="58"/>
        <v>1</v>
      </c>
      <c r="W76" s="45">
        <f t="shared" si="59"/>
        <v>0</v>
      </c>
    </row>
    <row r="77" spans="1:23" ht="15" x14ac:dyDescent="0.25">
      <c r="A77" s="423"/>
      <c r="B77" s="425"/>
      <c r="C77" s="72" t="s">
        <v>71</v>
      </c>
      <c r="D77" s="73">
        <f>D76+D75+D74</f>
        <v>0</v>
      </c>
      <c r="E77" s="46"/>
      <c r="F77" s="46"/>
      <c r="G77" s="47"/>
      <c r="H77" s="48"/>
      <c r="I77" s="73">
        <f>I76+I75+I74</f>
        <v>0</v>
      </c>
      <c r="J77" s="47"/>
      <c r="K77" s="47"/>
      <c r="L77" s="47"/>
      <c r="M77" s="48"/>
      <c r="N77" s="73">
        <f>N76+N75+N74</f>
        <v>0</v>
      </c>
      <c r="O77" s="47"/>
      <c r="P77" s="47"/>
      <c r="Q77" s="47"/>
      <c r="R77" s="48"/>
      <c r="S77" s="73">
        <f>S76+S75+S74</f>
        <v>0</v>
      </c>
      <c r="T77" s="47"/>
      <c r="U77" s="53"/>
      <c r="V77" s="47"/>
      <c r="W77" s="48"/>
    </row>
    <row r="78" spans="1:23" ht="15" x14ac:dyDescent="0.25">
      <c r="A78" s="424"/>
      <c r="B78" s="426" t="s">
        <v>134</v>
      </c>
      <c r="C78" s="427"/>
      <c r="D78" s="75">
        <f>D77+D73</f>
        <v>0</v>
      </c>
      <c r="E78" s="46"/>
      <c r="F78" s="46"/>
      <c r="G78" s="47"/>
      <c r="H78" s="48"/>
      <c r="I78" s="75">
        <f>I77+I73</f>
        <v>0</v>
      </c>
      <c r="J78" s="68"/>
      <c r="K78" s="68"/>
      <c r="L78" s="47"/>
      <c r="M78" s="48"/>
      <c r="N78" s="75">
        <f>N77+N73</f>
        <v>0</v>
      </c>
      <c r="O78" s="68"/>
      <c r="P78" s="68"/>
      <c r="Q78" s="47"/>
      <c r="R78" s="48"/>
      <c r="S78" s="75">
        <f>S77+S73</f>
        <v>0</v>
      </c>
      <c r="T78" s="68"/>
      <c r="U78" s="69"/>
      <c r="V78" s="47"/>
      <c r="W78" s="48"/>
    </row>
    <row r="79" spans="1:23" ht="15" x14ac:dyDescent="0.25">
      <c r="A79" s="461" t="s">
        <v>72</v>
      </c>
      <c r="B79" s="462"/>
      <c r="C79" s="427"/>
      <c r="D79" s="75">
        <f>D73+D62</f>
        <v>0</v>
      </c>
      <c r="E79" s="46"/>
      <c r="F79" s="46"/>
      <c r="G79" s="47"/>
      <c r="H79" s="48"/>
      <c r="I79" s="75">
        <f>I73+I62</f>
        <v>0</v>
      </c>
      <c r="J79" s="68"/>
      <c r="K79" s="68"/>
      <c r="L79" s="47"/>
      <c r="M79" s="48"/>
      <c r="N79" s="75">
        <f>N73+N62</f>
        <v>0</v>
      </c>
      <c r="O79" s="68"/>
      <c r="P79" s="68"/>
      <c r="Q79" s="47"/>
      <c r="R79" s="48"/>
      <c r="S79" s="75">
        <f>S73+S62</f>
        <v>0</v>
      </c>
      <c r="T79" s="68"/>
      <c r="U79" s="69"/>
      <c r="V79" s="47"/>
      <c r="W79" s="48"/>
    </row>
    <row r="80" spans="1:23" ht="15" x14ac:dyDescent="0.25">
      <c r="A80" s="461" t="s">
        <v>73</v>
      </c>
      <c r="B80" s="462"/>
      <c r="C80" s="427"/>
      <c r="D80" s="75">
        <f>D77+D68</f>
        <v>0</v>
      </c>
      <c r="E80" s="46"/>
      <c r="F80" s="46"/>
      <c r="G80" s="47"/>
      <c r="H80" s="48"/>
      <c r="I80" s="75">
        <f>I77+I68</f>
        <v>0</v>
      </c>
      <c r="J80" s="68"/>
      <c r="K80" s="68"/>
      <c r="L80" s="47"/>
      <c r="M80" s="48"/>
      <c r="N80" s="75">
        <f>N77+N68</f>
        <v>0</v>
      </c>
      <c r="O80" s="68"/>
      <c r="P80" s="68"/>
      <c r="Q80" s="47"/>
      <c r="R80" s="48"/>
      <c r="S80" s="75">
        <f>S77+S68</f>
        <v>0</v>
      </c>
      <c r="T80" s="68"/>
      <c r="U80" s="69"/>
      <c r="V80" s="47"/>
      <c r="W80" s="48"/>
    </row>
    <row r="81" spans="1:23" thickBot="1" x14ac:dyDescent="0.3">
      <c r="A81" s="463" t="s">
        <v>74</v>
      </c>
      <c r="B81" s="464"/>
      <c r="C81" s="465"/>
      <c r="D81" s="76">
        <f>D80+D79</f>
        <v>0</v>
      </c>
      <c r="E81" s="55"/>
      <c r="F81" s="55"/>
      <c r="G81" s="56"/>
      <c r="H81" s="57"/>
      <c r="I81" s="76">
        <f>I80+I79</f>
        <v>0</v>
      </c>
      <c r="J81" s="70"/>
      <c r="K81" s="70"/>
      <c r="L81" s="56"/>
      <c r="M81" s="57"/>
      <c r="N81" s="76">
        <f>N80+N79</f>
        <v>0</v>
      </c>
      <c r="O81" s="70"/>
      <c r="P81" s="70"/>
      <c r="Q81" s="56"/>
      <c r="R81" s="57"/>
      <c r="S81" s="76">
        <f>S80+S79</f>
        <v>0</v>
      </c>
      <c r="T81" s="70"/>
      <c r="U81" s="71"/>
      <c r="V81" s="56"/>
      <c r="W81" s="57"/>
    </row>
    <row r="83" spans="1:23" ht="16.5" thickBot="1" x14ac:dyDescent="0.3"/>
    <row r="84" spans="1:23" ht="17.25" thickTop="1" thickBot="1" x14ac:dyDescent="0.3">
      <c r="A84" s="67" t="s">
        <v>38</v>
      </c>
      <c r="D84" s="406">
        <v>2021</v>
      </c>
      <c r="E84" s="407"/>
      <c r="F84" s="407"/>
      <c r="G84" s="407"/>
      <c r="H84" s="408"/>
      <c r="I84" s="406">
        <v>2022</v>
      </c>
      <c r="J84" s="407"/>
      <c r="K84" s="407"/>
      <c r="L84" s="407"/>
      <c r="M84" s="408"/>
      <c r="N84" s="406">
        <v>2023</v>
      </c>
      <c r="O84" s="407"/>
      <c r="P84" s="407"/>
      <c r="Q84" s="407"/>
      <c r="R84" s="408"/>
      <c r="S84" s="406">
        <v>2024</v>
      </c>
      <c r="T84" s="407"/>
      <c r="U84" s="407"/>
      <c r="V84" s="407"/>
      <c r="W84" s="408"/>
    </row>
    <row r="85" spans="1:23" ht="42" customHeight="1" thickTop="1" x14ac:dyDescent="0.25">
      <c r="D85" s="405" t="s">
        <v>89</v>
      </c>
      <c r="E85" s="405"/>
      <c r="F85" s="402" t="s">
        <v>96</v>
      </c>
      <c r="G85" s="403"/>
      <c r="H85" s="404"/>
      <c r="I85" s="405" t="s">
        <v>89</v>
      </c>
      <c r="J85" s="405"/>
      <c r="K85" s="402" t="s">
        <v>96</v>
      </c>
      <c r="L85" s="403"/>
      <c r="M85" s="404"/>
      <c r="N85" s="405" t="s">
        <v>89</v>
      </c>
      <c r="O85" s="405"/>
      <c r="P85" s="402" t="s">
        <v>96</v>
      </c>
      <c r="Q85" s="403"/>
      <c r="R85" s="404"/>
      <c r="S85" s="405" t="s">
        <v>89</v>
      </c>
      <c r="T85" s="405"/>
      <c r="U85" s="402" t="s">
        <v>96</v>
      </c>
      <c r="V85" s="403"/>
      <c r="W85" s="404"/>
    </row>
    <row r="86" spans="1:23" ht="30" customHeight="1" x14ac:dyDescent="0.25">
      <c r="B86" s="430" t="s">
        <v>65</v>
      </c>
      <c r="C86" s="442"/>
      <c r="D86" s="397"/>
      <c r="E86" s="397"/>
      <c r="F86" s="396"/>
      <c r="G86" s="396"/>
      <c r="H86" s="396"/>
      <c r="I86" s="397"/>
      <c r="J86" s="397"/>
      <c r="K86" s="396"/>
      <c r="L86" s="396"/>
      <c r="M86" s="396"/>
      <c r="N86" s="397"/>
      <c r="O86" s="397"/>
      <c r="P86" s="396"/>
      <c r="Q86" s="396"/>
      <c r="R86" s="396"/>
      <c r="S86" s="397"/>
      <c r="T86" s="397"/>
      <c r="U86" s="396"/>
      <c r="V86" s="396"/>
      <c r="W86" s="396"/>
    </row>
    <row r="87" spans="1:23" ht="31.5" customHeight="1" x14ac:dyDescent="0.25">
      <c r="B87" s="430" t="s">
        <v>143</v>
      </c>
      <c r="C87" s="442"/>
      <c r="D87" s="397"/>
      <c r="E87" s="397"/>
      <c r="F87" s="396"/>
      <c r="G87" s="396"/>
      <c r="H87" s="396"/>
      <c r="I87" s="397"/>
      <c r="J87" s="397"/>
      <c r="K87" s="396"/>
      <c r="L87" s="396"/>
      <c r="M87" s="396"/>
      <c r="N87" s="397"/>
      <c r="O87" s="397"/>
      <c r="P87" s="396"/>
      <c r="Q87" s="396"/>
      <c r="R87" s="396"/>
      <c r="S87" s="397"/>
      <c r="T87" s="397"/>
      <c r="U87" s="396"/>
      <c r="V87" s="396"/>
      <c r="W87" s="396"/>
    </row>
    <row r="88" spans="1:23" x14ac:dyDescent="0.25">
      <c r="B88" s="430" t="s">
        <v>144</v>
      </c>
      <c r="C88" s="431"/>
      <c r="D88" s="397"/>
      <c r="E88" s="397"/>
      <c r="F88" s="396"/>
      <c r="G88" s="396"/>
      <c r="H88" s="396"/>
      <c r="I88" s="397"/>
      <c r="J88" s="397"/>
      <c r="K88" s="396"/>
      <c r="L88" s="396"/>
      <c r="M88" s="396"/>
      <c r="N88" s="397"/>
      <c r="O88" s="397"/>
      <c r="P88" s="396"/>
      <c r="Q88" s="396"/>
      <c r="R88" s="396"/>
      <c r="S88" s="397"/>
      <c r="T88" s="397"/>
      <c r="U88" s="396"/>
      <c r="V88" s="396"/>
      <c r="W88" s="396"/>
    </row>
    <row r="89" spans="1:23" ht="24" customHeight="1" x14ac:dyDescent="0.25">
      <c r="B89" s="458" t="s">
        <v>100</v>
      </c>
      <c r="C89" s="459"/>
      <c r="D89" s="420">
        <f>D87+D86+D88</f>
        <v>0</v>
      </c>
      <c r="E89" s="420"/>
      <c r="F89" s="419"/>
      <c r="G89" s="419"/>
      <c r="H89" s="419"/>
      <c r="I89" s="420">
        <f>I87+I86+I88</f>
        <v>0</v>
      </c>
      <c r="J89" s="420"/>
      <c r="K89" s="419"/>
      <c r="L89" s="419"/>
      <c r="M89" s="419"/>
      <c r="N89" s="420">
        <f>N87+N86+N88</f>
        <v>0</v>
      </c>
      <c r="O89" s="420"/>
      <c r="P89" s="419"/>
      <c r="Q89" s="419"/>
      <c r="R89" s="419"/>
      <c r="S89" s="420">
        <f>S87+S86+S88</f>
        <v>0</v>
      </c>
      <c r="T89" s="420"/>
      <c r="U89" s="419"/>
      <c r="V89" s="419"/>
      <c r="W89" s="419"/>
    </row>
    <row r="91" spans="1:23" ht="22.5" x14ac:dyDescent="0.25">
      <c r="A91" s="384" t="s">
        <v>92</v>
      </c>
      <c r="B91" s="384"/>
      <c r="C91" s="384"/>
      <c r="D91" s="384"/>
      <c r="E91" s="384"/>
      <c r="F91" s="384"/>
      <c r="G91" s="384"/>
      <c r="H91" s="384"/>
      <c r="I91" s="384"/>
      <c r="J91" s="384"/>
      <c r="K91" s="384"/>
      <c r="L91" s="384"/>
      <c r="M91" s="384"/>
      <c r="N91" s="384"/>
      <c r="O91" s="384"/>
      <c r="P91" s="384"/>
      <c r="Q91" s="384"/>
      <c r="R91" s="384"/>
      <c r="S91" s="384"/>
      <c r="T91" s="384"/>
      <c r="U91" s="384"/>
      <c r="V91" s="384"/>
      <c r="W91" s="384"/>
    </row>
    <row r="93" spans="1:23" ht="16.5" thickBot="1" x14ac:dyDescent="0.3"/>
    <row r="94" spans="1:23" x14ac:dyDescent="0.25">
      <c r="D94" s="385">
        <v>2021</v>
      </c>
      <c r="E94" s="386"/>
      <c r="F94" s="386"/>
      <c r="G94" s="386"/>
      <c r="H94" s="387"/>
      <c r="I94" s="385">
        <v>2022</v>
      </c>
      <c r="J94" s="386"/>
      <c r="K94" s="386"/>
      <c r="L94" s="386"/>
      <c r="M94" s="387"/>
      <c r="N94" s="385">
        <v>2023</v>
      </c>
      <c r="O94" s="386"/>
      <c r="P94" s="386"/>
      <c r="Q94" s="386"/>
      <c r="R94" s="387"/>
      <c r="S94" s="385">
        <v>2024</v>
      </c>
      <c r="T94" s="386"/>
      <c r="U94" s="386"/>
      <c r="V94" s="386"/>
      <c r="W94" s="387"/>
    </row>
    <row r="95" spans="1:23" x14ac:dyDescent="0.25">
      <c r="B95" s="394" t="s">
        <v>75</v>
      </c>
      <c r="C95" s="394"/>
      <c r="D95" s="395">
        <f>D69-D30</f>
        <v>0</v>
      </c>
      <c r="E95" s="395"/>
      <c r="F95" s="395"/>
      <c r="G95" s="395"/>
      <c r="H95" s="395"/>
      <c r="I95" s="395">
        <f>I69-I30</f>
        <v>0</v>
      </c>
      <c r="J95" s="395"/>
      <c r="K95" s="395"/>
      <c r="L95" s="395"/>
      <c r="M95" s="395"/>
      <c r="N95" s="395">
        <f>N69-N30</f>
        <v>0</v>
      </c>
      <c r="O95" s="395"/>
      <c r="P95" s="395"/>
      <c r="Q95" s="395"/>
      <c r="R95" s="395"/>
      <c r="S95" s="395">
        <f>S69-S30</f>
        <v>0</v>
      </c>
      <c r="T95" s="395"/>
      <c r="U95" s="395"/>
      <c r="V95" s="395"/>
      <c r="W95" s="395"/>
    </row>
    <row r="96" spans="1:23" x14ac:dyDescent="0.25">
      <c r="B96" s="394" t="s">
        <v>61</v>
      </c>
      <c r="C96" s="394"/>
      <c r="D96" s="395">
        <f>D78-D39</f>
        <v>0</v>
      </c>
      <c r="E96" s="395"/>
      <c r="F96" s="395"/>
      <c r="G96" s="395"/>
      <c r="H96" s="395"/>
      <c r="I96" s="395">
        <f>I78-I39</f>
        <v>0</v>
      </c>
      <c r="J96" s="395"/>
      <c r="K96" s="395"/>
      <c r="L96" s="395"/>
      <c r="M96" s="395"/>
      <c r="N96" s="395">
        <f>N78-N39</f>
        <v>0</v>
      </c>
      <c r="O96" s="395"/>
      <c r="P96" s="395"/>
      <c r="Q96" s="395"/>
      <c r="R96" s="395"/>
      <c r="S96" s="395">
        <f>S78-S39</f>
        <v>0</v>
      </c>
      <c r="T96" s="395"/>
      <c r="U96" s="395"/>
      <c r="V96" s="395"/>
      <c r="W96" s="395"/>
    </row>
    <row r="97" spans="1:23" x14ac:dyDescent="0.25">
      <c r="B97" s="392" t="s">
        <v>90</v>
      </c>
      <c r="C97" s="393"/>
      <c r="D97" s="409">
        <f>D81-D42</f>
        <v>0</v>
      </c>
      <c r="E97" s="409"/>
      <c r="F97" s="409"/>
      <c r="G97" s="409"/>
      <c r="H97" s="409"/>
      <c r="I97" s="409">
        <f>I81-I42</f>
        <v>0</v>
      </c>
      <c r="J97" s="409"/>
      <c r="K97" s="409"/>
      <c r="L97" s="409"/>
      <c r="M97" s="409"/>
      <c r="N97" s="409">
        <f>N81-N42</f>
        <v>0</v>
      </c>
      <c r="O97" s="409"/>
      <c r="P97" s="409"/>
      <c r="Q97" s="409"/>
      <c r="R97" s="409"/>
      <c r="S97" s="409">
        <f>S81-S42</f>
        <v>0</v>
      </c>
      <c r="T97" s="409"/>
      <c r="U97" s="409"/>
      <c r="V97" s="409"/>
      <c r="W97" s="410"/>
    </row>
    <row r="98" spans="1:23" x14ac:dyDescent="0.25">
      <c r="B98" s="390" t="s">
        <v>87</v>
      </c>
      <c r="C98" s="391"/>
      <c r="D98" s="378">
        <f>D89-D50</f>
        <v>0</v>
      </c>
      <c r="E98" s="378"/>
      <c r="F98" s="378"/>
      <c r="G98" s="378"/>
      <c r="H98" s="378"/>
      <c r="I98" s="378">
        <f>I89-I50</f>
        <v>0</v>
      </c>
      <c r="J98" s="378"/>
      <c r="K98" s="378"/>
      <c r="L98" s="378"/>
      <c r="M98" s="378"/>
      <c r="N98" s="378">
        <f>N89-N50</f>
        <v>0</v>
      </c>
      <c r="O98" s="378"/>
      <c r="P98" s="378"/>
      <c r="Q98" s="378"/>
      <c r="R98" s="378"/>
      <c r="S98" s="378">
        <f>S89-S50</f>
        <v>0</v>
      </c>
      <c r="T98" s="378"/>
      <c r="U98" s="378"/>
      <c r="V98" s="378"/>
      <c r="W98" s="401"/>
    </row>
    <row r="99" spans="1:23" x14ac:dyDescent="0.25">
      <c r="B99" s="388" t="s">
        <v>77</v>
      </c>
      <c r="C99" s="389"/>
      <c r="D99" s="382">
        <f>D98+D97</f>
        <v>0</v>
      </c>
      <c r="E99" s="382"/>
      <c r="F99" s="382"/>
      <c r="G99" s="382"/>
      <c r="H99" s="382"/>
      <c r="I99" s="382">
        <f>I98+I97</f>
        <v>0</v>
      </c>
      <c r="J99" s="382"/>
      <c r="K99" s="382"/>
      <c r="L99" s="382"/>
      <c r="M99" s="382"/>
      <c r="N99" s="382">
        <f>N98+N97</f>
        <v>0</v>
      </c>
      <c r="O99" s="382"/>
      <c r="P99" s="382"/>
      <c r="Q99" s="382"/>
      <c r="R99" s="382"/>
      <c r="S99" s="382">
        <f>S98+S97</f>
        <v>0</v>
      </c>
      <c r="T99" s="382"/>
      <c r="U99" s="382"/>
      <c r="V99" s="382"/>
      <c r="W99" s="383"/>
    </row>
    <row r="101" spans="1:23" ht="15" x14ac:dyDescent="0.25">
      <c r="A101" s="381"/>
      <c r="B101" s="381"/>
      <c r="C101" s="381"/>
    </row>
  </sheetData>
  <mergeCells count="181">
    <mergeCell ref="B86:C86"/>
    <mergeCell ref="B3:H3"/>
    <mergeCell ref="B89:C89"/>
    <mergeCell ref="S86:T86"/>
    <mergeCell ref="D87:E87"/>
    <mergeCell ref="F87:H87"/>
    <mergeCell ref="I87:J87"/>
    <mergeCell ref="K87:M87"/>
    <mergeCell ref="N87:O87"/>
    <mergeCell ref="P87:R87"/>
    <mergeCell ref="S87:T87"/>
    <mergeCell ref="D89:E89"/>
    <mergeCell ref="F89:H89"/>
    <mergeCell ref="I89:J89"/>
    <mergeCell ref="K89:M89"/>
    <mergeCell ref="N89:O89"/>
    <mergeCell ref="S55:W55"/>
    <mergeCell ref="D50:E50"/>
    <mergeCell ref="F50:H50"/>
    <mergeCell ref="A79:C79"/>
    <mergeCell ref="A80:C80"/>
    <mergeCell ref="A81:C81"/>
    <mergeCell ref="S88:T88"/>
    <mergeCell ref="B88:C88"/>
    <mergeCell ref="S7:W7"/>
    <mergeCell ref="N7:R7"/>
    <mergeCell ref="I7:M7"/>
    <mergeCell ref="S9:W9"/>
    <mergeCell ref="S8:W8"/>
    <mergeCell ref="D55:H55"/>
    <mergeCell ref="I55:M55"/>
    <mergeCell ref="N55:R55"/>
    <mergeCell ref="N50:O50"/>
    <mergeCell ref="P49:R49"/>
    <mergeCell ref="N49:O49"/>
    <mergeCell ref="K49:M49"/>
    <mergeCell ref="I49:J49"/>
    <mergeCell ref="F49:H49"/>
    <mergeCell ref="D49:E49"/>
    <mergeCell ref="D48:E48"/>
    <mergeCell ref="F48:H48"/>
    <mergeCell ref="I48:J48"/>
    <mergeCell ref="K48:M48"/>
    <mergeCell ref="A52:W52"/>
    <mergeCell ref="K50:M50"/>
    <mergeCell ref="K46:M46"/>
    <mergeCell ref="B49:C49"/>
    <mergeCell ref="S45:W45"/>
    <mergeCell ref="B87:C87"/>
    <mergeCell ref="A1:W1"/>
    <mergeCell ref="D16:H16"/>
    <mergeCell ref="I16:M16"/>
    <mergeCell ref="N16:R16"/>
    <mergeCell ref="S16:W16"/>
    <mergeCell ref="A31:A39"/>
    <mergeCell ref="B31:B34"/>
    <mergeCell ref="B35:B38"/>
    <mergeCell ref="B39:C39"/>
    <mergeCell ref="A17:C17"/>
    <mergeCell ref="A18:A30"/>
    <mergeCell ref="B18:B23"/>
    <mergeCell ref="B30:C30"/>
    <mergeCell ref="B5:V5"/>
    <mergeCell ref="B10:B11"/>
    <mergeCell ref="B8:B9"/>
    <mergeCell ref="D10:H10"/>
    <mergeCell ref="D11:H11"/>
    <mergeCell ref="D7:H7"/>
    <mergeCell ref="D9:H9"/>
    <mergeCell ref="I9:M9"/>
    <mergeCell ref="I8:M8"/>
    <mergeCell ref="B48:C48"/>
    <mergeCell ref="A13:W13"/>
    <mergeCell ref="A56:C56"/>
    <mergeCell ref="A57:A69"/>
    <mergeCell ref="B57:B62"/>
    <mergeCell ref="B63:B68"/>
    <mergeCell ref="N46:O46"/>
    <mergeCell ref="P46:R46"/>
    <mergeCell ref="B24:B29"/>
    <mergeCell ref="D45:H45"/>
    <mergeCell ref="B50:C50"/>
    <mergeCell ref="N45:R45"/>
    <mergeCell ref="A70:A78"/>
    <mergeCell ref="B74:B77"/>
    <mergeCell ref="B78:C78"/>
    <mergeCell ref="B70:B73"/>
    <mergeCell ref="D46:E46"/>
    <mergeCell ref="F46:H46"/>
    <mergeCell ref="I46:J46"/>
    <mergeCell ref="I50:J50"/>
    <mergeCell ref="B69:C69"/>
    <mergeCell ref="B47:C47"/>
    <mergeCell ref="B12:C12"/>
    <mergeCell ref="D8:H8"/>
    <mergeCell ref="S46:T46"/>
    <mergeCell ref="U46:W46"/>
    <mergeCell ref="A41:C41"/>
    <mergeCell ref="A42:C42"/>
    <mergeCell ref="N47:O47"/>
    <mergeCell ref="P89:R89"/>
    <mergeCell ref="S89:T89"/>
    <mergeCell ref="U89:W89"/>
    <mergeCell ref="S85:T85"/>
    <mergeCell ref="U85:W85"/>
    <mergeCell ref="D84:H84"/>
    <mergeCell ref="I84:M84"/>
    <mergeCell ref="I45:M45"/>
    <mergeCell ref="A40:C40"/>
    <mergeCell ref="D85:E85"/>
    <mergeCell ref="F85:H85"/>
    <mergeCell ref="I85:J85"/>
    <mergeCell ref="N8:R8"/>
    <mergeCell ref="N9:R9"/>
    <mergeCell ref="D47:E47"/>
    <mergeCell ref="F47:H47"/>
    <mergeCell ref="I47:J47"/>
    <mergeCell ref="D97:H97"/>
    <mergeCell ref="I97:M97"/>
    <mergeCell ref="N97:R97"/>
    <mergeCell ref="S97:W97"/>
    <mergeCell ref="N86:O86"/>
    <mergeCell ref="D88:E88"/>
    <mergeCell ref="F88:H88"/>
    <mergeCell ref="I88:J88"/>
    <mergeCell ref="K88:M88"/>
    <mergeCell ref="N88:O88"/>
    <mergeCell ref="P88:R88"/>
    <mergeCell ref="N96:R96"/>
    <mergeCell ref="D86:E86"/>
    <mergeCell ref="F86:H86"/>
    <mergeCell ref="I86:J86"/>
    <mergeCell ref="K86:M86"/>
    <mergeCell ref="U88:W88"/>
    <mergeCell ref="I96:M96"/>
    <mergeCell ref="I98:M98"/>
    <mergeCell ref="U47:W47"/>
    <mergeCell ref="U49:W49"/>
    <mergeCell ref="S49:T49"/>
    <mergeCell ref="P48:R48"/>
    <mergeCell ref="S48:T48"/>
    <mergeCell ref="U48:W48"/>
    <mergeCell ref="N48:O48"/>
    <mergeCell ref="P50:R50"/>
    <mergeCell ref="S50:T50"/>
    <mergeCell ref="U50:W50"/>
    <mergeCell ref="N98:R98"/>
    <mergeCell ref="S98:W98"/>
    <mergeCell ref="K85:M85"/>
    <mergeCell ref="N85:O85"/>
    <mergeCell ref="P85:R85"/>
    <mergeCell ref="U86:W86"/>
    <mergeCell ref="U87:W87"/>
    <mergeCell ref="P86:R86"/>
    <mergeCell ref="N84:R84"/>
    <mergeCell ref="S84:W84"/>
    <mergeCell ref="K47:M47"/>
    <mergeCell ref="D98:H98"/>
    <mergeCell ref="P47:R47"/>
    <mergeCell ref="S47:T47"/>
    <mergeCell ref="A101:C101"/>
    <mergeCell ref="D99:H99"/>
    <mergeCell ref="I99:M99"/>
    <mergeCell ref="N99:R99"/>
    <mergeCell ref="S99:W99"/>
    <mergeCell ref="A91:W91"/>
    <mergeCell ref="D94:H94"/>
    <mergeCell ref="I94:M94"/>
    <mergeCell ref="N94:R94"/>
    <mergeCell ref="S94:W94"/>
    <mergeCell ref="B99:C99"/>
    <mergeCell ref="B98:C98"/>
    <mergeCell ref="B97:C97"/>
    <mergeCell ref="B96:C96"/>
    <mergeCell ref="B95:C95"/>
    <mergeCell ref="D95:H95"/>
    <mergeCell ref="I95:M95"/>
    <mergeCell ref="N95:R95"/>
    <mergeCell ref="S95:W95"/>
    <mergeCell ref="S96:W96"/>
    <mergeCell ref="D96:H96"/>
  </mergeCells>
  <printOptions horizontalCentered="1"/>
  <pageMargins left="0" right="0" top="0" bottom="0" header="0.31496062992125984" footer="0.31496062992125984"/>
  <pageSetup paperSize="8" scale="55" orientation="portrait" r:id="rId1"/>
  <headerFooter>
    <oddFooter>Page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showGridLines="0" topLeftCell="B1" zoomScale="85" zoomScaleNormal="85" workbookViewId="0">
      <selection activeCell="D16" sqref="D16:M18"/>
    </sheetView>
  </sheetViews>
  <sheetFormatPr baseColWidth="10" defaultColWidth="11.42578125" defaultRowHeight="15.75" x14ac:dyDescent="0.25"/>
  <cols>
    <col min="1" max="1" width="43.42578125" style="166" customWidth="1"/>
    <col min="2" max="2" width="14.140625" style="165" customWidth="1"/>
    <col min="3" max="3" width="23.28515625" style="162" customWidth="1"/>
    <col min="4" max="4" width="10.7109375" style="162" customWidth="1"/>
    <col min="5" max="5" width="9.7109375" style="162" customWidth="1"/>
    <col min="6" max="6" width="10.140625" style="162" customWidth="1"/>
    <col min="7" max="7" width="6.42578125" style="212" customWidth="1"/>
    <col min="8" max="8" width="6.42578125" style="212" bestFit="1" customWidth="1"/>
    <col min="9" max="9" width="10.7109375" style="162" customWidth="1"/>
    <col min="10" max="10" width="9.7109375" style="162" customWidth="1"/>
    <col min="11" max="11" width="10.28515625" style="215" bestFit="1" customWidth="1"/>
    <col min="12" max="13" width="6.42578125" style="212" customWidth="1"/>
    <col min="14" max="14" width="10.7109375" style="162" customWidth="1"/>
    <col min="15" max="15" width="9.7109375" style="162" customWidth="1"/>
    <col min="16" max="16" width="10.140625" style="215" customWidth="1"/>
    <col min="17" max="18" width="6.42578125" style="216" customWidth="1"/>
    <col min="19" max="19" width="10.7109375" style="162" customWidth="1"/>
    <col min="20" max="20" width="9.7109375" style="162" customWidth="1"/>
    <col min="21" max="21" width="10.140625" style="215" customWidth="1"/>
    <col min="22" max="22" width="6.7109375" style="212" bestFit="1" customWidth="1"/>
    <col min="23" max="23" width="6.42578125" style="212" bestFit="1" customWidth="1"/>
    <col min="24" max="24" width="17.7109375" style="218" customWidth="1"/>
    <col min="25" max="25" width="14.140625" style="167" customWidth="1"/>
    <col min="26" max="26" width="16.42578125" style="201" customWidth="1"/>
    <col min="27" max="27" width="12.7109375" style="167" customWidth="1"/>
    <col min="28" max="28" width="18.28515625" style="167" customWidth="1"/>
    <col min="29" max="16384" width="11.42578125" style="162"/>
  </cols>
  <sheetData>
    <row r="1" spans="1:28" ht="48.75" customHeight="1" thickTop="1" thickBot="1" x14ac:dyDescent="0.3">
      <c r="A1" s="503" t="s">
        <v>99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  <c r="S1" s="504"/>
      <c r="T1" s="504"/>
      <c r="U1" s="504"/>
      <c r="V1" s="504"/>
      <c r="W1" s="505"/>
      <c r="X1" s="150"/>
    </row>
    <row r="2" spans="1:28" ht="24.75" customHeight="1" thickTop="1" x14ac:dyDescent="0.25"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150"/>
    </row>
    <row r="3" spans="1:28" s="165" customFormat="1" ht="15.75" customHeight="1" x14ac:dyDescent="0.25">
      <c r="A3" s="163" t="s">
        <v>52</v>
      </c>
      <c r="B3" s="506"/>
      <c r="C3" s="506"/>
      <c r="D3" s="203"/>
      <c r="E3" s="204"/>
      <c r="F3" s="164"/>
      <c r="G3" s="203"/>
      <c r="H3" s="203"/>
      <c r="I3" s="203"/>
      <c r="J3" s="203"/>
      <c r="K3" s="205"/>
      <c r="L3" s="203"/>
      <c r="M3" s="203"/>
      <c r="N3" s="206"/>
      <c r="P3" s="206"/>
      <c r="Q3" s="206"/>
      <c r="R3" s="206"/>
      <c r="T3" s="206"/>
      <c r="U3" s="207"/>
      <c r="V3" s="208"/>
      <c r="W3" s="208"/>
      <c r="X3" s="209"/>
      <c r="Y3" s="210"/>
      <c r="Z3" s="211"/>
      <c r="AA3" s="210"/>
      <c r="AB3" s="210"/>
    </row>
    <row r="4" spans="1:28" s="165" customFormat="1" ht="15.75" customHeight="1" x14ac:dyDescent="0.25">
      <c r="A4" s="163"/>
      <c r="B4" s="489" t="s">
        <v>246</v>
      </c>
      <c r="C4" s="489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208"/>
      <c r="X4" s="209"/>
      <c r="Y4" s="210"/>
      <c r="Z4" s="211"/>
      <c r="AA4" s="210"/>
      <c r="AB4" s="210"/>
    </row>
    <row r="5" spans="1:28" ht="15.6" x14ac:dyDescent="0.25">
      <c r="H5" s="213"/>
      <c r="I5" s="214"/>
      <c r="J5" s="214"/>
      <c r="S5" s="217"/>
    </row>
    <row r="6" spans="1:28" ht="24" customHeight="1" x14ac:dyDescent="0.25">
      <c r="D6" s="490" t="s">
        <v>180</v>
      </c>
      <c r="E6" s="491"/>
      <c r="F6" s="491"/>
      <c r="G6" s="491"/>
      <c r="H6" s="492"/>
      <c r="I6" s="490" t="s">
        <v>181</v>
      </c>
      <c r="J6" s="491"/>
      <c r="K6" s="491"/>
      <c r="L6" s="491"/>
      <c r="M6" s="492"/>
      <c r="N6" s="490" t="s">
        <v>182</v>
      </c>
      <c r="O6" s="491"/>
      <c r="P6" s="491"/>
      <c r="Q6" s="491"/>
      <c r="R6" s="492"/>
      <c r="S6" s="490" t="s">
        <v>208</v>
      </c>
      <c r="T6" s="491"/>
      <c r="U6" s="491"/>
      <c r="V6" s="491"/>
      <c r="W6" s="492"/>
    </row>
    <row r="7" spans="1:28" ht="15.75" customHeight="1" x14ac:dyDescent="0.25">
      <c r="B7" s="222" t="s">
        <v>95</v>
      </c>
      <c r="C7" s="219" t="s">
        <v>87</v>
      </c>
      <c r="D7" s="508"/>
      <c r="E7" s="509"/>
      <c r="F7" s="509"/>
      <c r="G7" s="509"/>
      <c r="H7" s="510"/>
      <c r="I7" s="508"/>
      <c r="J7" s="509"/>
      <c r="K7" s="509"/>
      <c r="L7" s="509"/>
      <c r="M7" s="510"/>
      <c r="N7" s="508"/>
      <c r="O7" s="509"/>
      <c r="P7" s="509"/>
      <c r="Q7" s="509"/>
      <c r="R7" s="510"/>
      <c r="S7" s="508"/>
      <c r="T7" s="509"/>
      <c r="U7" s="509"/>
      <c r="V7" s="509"/>
      <c r="W7" s="510"/>
    </row>
    <row r="8" spans="1:28" s="5" customFormat="1" ht="55.5" customHeight="1" x14ac:dyDescent="0.25">
      <c r="A8" s="6"/>
      <c r="B8" s="232" t="s">
        <v>245</v>
      </c>
      <c r="C8" s="77" t="s">
        <v>87</v>
      </c>
      <c r="D8" s="511"/>
      <c r="E8" s="512"/>
      <c r="F8" s="512"/>
      <c r="G8" s="512"/>
      <c r="H8" s="513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"/>
      <c r="Y8" s="3"/>
      <c r="Z8" s="4"/>
      <c r="AA8" s="3"/>
      <c r="AB8" s="3"/>
    </row>
    <row r="9" spans="1:28" ht="15.6" x14ac:dyDescent="0.25">
      <c r="H9" s="213"/>
      <c r="I9" s="214"/>
      <c r="J9" s="214"/>
      <c r="S9" s="217"/>
    </row>
    <row r="10" spans="1:28" ht="30" customHeight="1" x14ac:dyDescent="0.25">
      <c r="A10" s="507" t="s">
        <v>0</v>
      </c>
      <c r="B10" s="507"/>
      <c r="C10" s="507"/>
      <c r="D10" s="507"/>
      <c r="E10" s="507"/>
      <c r="F10" s="507"/>
      <c r="G10" s="507"/>
      <c r="H10" s="507"/>
      <c r="I10" s="507"/>
      <c r="J10" s="507"/>
      <c r="K10" s="507"/>
      <c r="L10" s="507"/>
      <c r="M10" s="507"/>
      <c r="N10" s="507"/>
      <c r="O10" s="507"/>
      <c r="P10" s="507"/>
      <c r="Q10" s="507"/>
      <c r="R10" s="507"/>
      <c r="S10" s="507"/>
      <c r="T10" s="507"/>
      <c r="U10" s="507"/>
      <c r="V10" s="507"/>
      <c r="W10" s="507"/>
    </row>
    <row r="11" spans="1:28" ht="15.6" x14ac:dyDescent="0.25">
      <c r="D11" s="220"/>
      <c r="H11" s="213"/>
      <c r="I11" s="214"/>
      <c r="J11" s="214"/>
      <c r="S11" s="217"/>
    </row>
    <row r="12" spans="1:28" ht="13.9" x14ac:dyDescent="0.25">
      <c r="A12" s="162"/>
      <c r="H12" s="213"/>
      <c r="I12" s="214"/>
      <c r="J12" s="214"/>
      <c r="S12" s="217"/>
    </row>
    <row r="13" spans="1:28" ht="16.149999999999999" thickBot="1" x14ac:dyDescent="0.3">
      <c r="D13" s="220"/>
    </row>
    <row r="14" spans="1:28" ht="29.25" customHeight="1" thickTop="1" thickBot="1" x14ac:dyDescent="0.3">
      <c r="A14" s="221" t="s">
        <v>38</v>
      </c>
      <c r="D14" s="483">
        <v>2021</v>
      </c>
      <c r="E14" s="484"/>
      <c r="F14" s="484"/>
      <c r="G14" s="484"/>
      <c r="H14" s="485"/>
      <c r="I14" s="483">
        <v>2022</v>
      </c>
      <c r="J14" s="484"/>
      <c r="K14" s="484"/>
      <c r="L14" s="484"/>
      <c r="M14" s="485"/>
      <c r="N14" s="483">
        <v>2023</v>
      </c>
      <c r="O14" s="484"/>
      <c r="P14" s="484"/>
      <c r="Q14" s="484"/>
      <c r="R14" s="485"/>
      <c r="S14" s="483">
        <v>2024</v>
      </c>
      <c r="T14" s="484"/>
      <c r="U14" s="484"/>
      <c r="V14" s="484"/>
      <c r="W14" s="485"/>
    </row>
    <row r="15" spans="1:28" ht="48" customHeight="1" thickTop="1" x14ac:dyDescent="0.25">
      <c r="D15" s="478" t="s">
        <v>88</v>
      </c>
      <c r="E15" s="478"/>
      <c r="F15" s="479" t="s">
        <v>96</v>
      </c>
      <c r="G15" s="480"/>
      <c r="H15" s="481"/>
      <c r="I15" s="478" t="s">
        <v>88</v>
      </c>
      <c r="J15" s="478"/>
      <c r="K15" s="479" t="s">
        <v>96</v>
      </c>
      <c r="L15" s="480"/>
      <c r="M15" s="481"/>
      <c r="N15" s="478" t="s">
        <v>88</v>
      </c>
      <c r="O15" s="478"/>
      <c r="P15" s="479" t="s">
        <v>96</v>
      </c>
      <c r="Q15" s="480"/>
      <c r="R15" s="481"/>
      <c r="S15" s="478" t="s">
        <v>88</v>
      </c>
      <c r="T15" s="478"/>
      <c r="U15" s="479" t="s">
        <v>96</v>
      </c>
      <c r="V15" s="480"/>
      <c r="W15" s="481"/>
    </row>
    <row r="16" spans="1:28" ht="33.75" customHeight="1" x14ac:dyDescent="0.25">
      <c r="B16" s="471" t="s">
        <v>65</v>
      </c>
      <c r="C16" s="472"/>
      <c r="D16" s="482"/>
      <c r="E16" s="482"/>
      <c r="F16" s="476"/>
      <c r="G16" s="476"/>
      <c r="H16" s="476"/>
      <c r="I16" s="476"/>
      <c r="J16" s="476"/>
      <c r="K16" s="502"/>
      <c r="L16" s="502"/>
      <c r="M16" s="502"/>
      <c r="N16" s="476"/>
      <c r="O16" s="476"/>
      <c r="P16" s="477"/>
      <c r="Q16" s="477"/>
      <c r="R16" s="477"/>
      <c r="S16" s="476"/>
      <c r="T16" s="476"/>
      <c r="U16" s="477"/>
      <c r="V16" s="477"/>
      <c r="W16" s="477"/>
    </row>
    <row r="17" spans="1:28" ht="31.5" customHeight="1" x14ac:dyDescent="0.25">
      <c r="B17" s="471" t="s">
        <v>143</v>
      </c>
      <c r="C17" s="472"/>
      <c r="D17" s="482"/>
      <c r="E17" s="482"/>
      <c r="F17" s="476"/>
      <c r="G17" s="476"/>
      <c r="H17" s="476"/>
      <c r="I17" s="476"/>
      <c r="J17" s="476"/>
      <c r="K17" s="477"/>
      <c r="L17" s="477"/>
      <c r="M17" s="477"/>
      <c r="N17" s="476"/>
      <c r="O17" s="476"/>
      <c r="P17" s="477"/>
      <c r="Q17" s="477"/>
      <c r="R17" s="477"/>
      <c r="S17" s="476"/>
      <c r="T17" s="476"/>
      <c r="U17" s="477"/>
      <c r="V17" s="477"/>
      <c r="W17" s="477"/>
    </row>
    <row r="18" spans="1:28" s="5" customFormat="1" ht="31.5" customHeight="1" x14ac:dyDescent="0.25">
      <c r="A18" s="6"/>
      <c r="B18" s="430" t="s">
        <v>144</v>
      </c>
      <c r="C18" s="431"/>
      <c r="D18" s="397"/>
      <c r="E18" s="397"/>
      <c r="F18" s="396"/>
      <c r="G18" s="396"/>
      <c r="H18" s="396"/>
      <c r="I18" s="397"/>
      <c r="J18" s="397"/>
      <c r="K18" s="396"/>
      <c r="L18" s="396"/>
      <c r="M18" s="396"/>
      <c r="N18" s="397"/>
      <c r="O18" s="397"/>
      <c r="P18" s="396"/>
      <c r="Q18" s="396"/>
      <c r="R18" s="396"/>
      <c r="S18" s="397"/>
      <c r="T18" s="397"/>
      <c r="U18" s="396"/>
      <c r="V18" s="396"/>
      <c r="W18" s="396"/>
      <c r="X18" s="2"/>
      <c r="Y18" s="3"/>
      <c r="Z18" s="4"/>
      <c r="AA18" s="3"/>
      <c r="AB18" s="3"/>
    </row>
    <row r="19" spans="1:28" ht="21.75" customHeight="1" x14ac:dyDescent="0.25">
      <c r="B19" s="496" t="s">
        <v>69</v>
      </c>
      <c r="C19" s="497"/>
      <c r="D19" s="498">
        <f>D17+D16+D18</f>
        <v>0</v>
      </c>
      <c r="E19" s="499"/>
      <c r="F19" s="500"/>
      <c r="G19" s="500"/>
      <c r="H19" s="500"/>
      <c r="I19" s="501">
        <f>I17+I16+I18</f>
        <v>0</v>
      </c>
      <c r="J19" s="501"/>
      <c r="K19" s="493"/>
      <c r="L19" s="493"/>
      <c r="M19" s="493"/>
      <c r="N19" s="501">
        <f>N17+N16+N18</f>
        <v>0</v>
      </c>
      <c r="O19" s="501"/>
      <c r="P19" s="493"/>
      <c r="Q19" s="493"/>
      <c r="R19" s="493"/>
      <c r="S19" s="501">
        <f>S17+S16+S18</f>
        <v>0</v>
      </c>
      <c r="T19" s="501"/>
      <c r="U19" s="493"/>
      <c r="V19" s="493"/>
      <c r="W19" s="494"/>
    </row>
    <row r="22" spans="1:28" ht="22.5" x14ac:dyDescent="0.25">
      <c r="A22" s="495" t="s">
        <v>3</v>
      </c>
      <c r="B22" s="495"/>
      <c r="C22" s="495"/>
      <c r="D22" s="495"/>
      <c r="E22" s="495"/>
      <c r="F22" s="495"/>
      <c r="G22" s="495"/>
      <c r="H22" s="495"/>
      <c r="I22" s="495"/>
      <c r="J22" s="495"/>
      <c r="K22" s="495"/>
      <c r="L22" s="495"/>
      <c r="M22" s="495"/>
      <c r="N22" s="495"/>
      <c r="O22" s="495"/>
      <c r="P22" s="495"/>
      <c r="Q22" s="495"/>
      <c r="R22" s="495"/>
      <c r="S22" s="495"/>
      <c r="T22" s="495"/>
      <c r="U22" s="495"/>
      <c r="V22" s="495"/>
      <c r="W22" s="495"/>
    </row>
    <row r="23" spans="1:28" x14ac:dyDescent="0.25">
      <c r="D23" s="220"/>
      <c r="H23" s="213"/>
      <c r="I23" s="214"/>
      <c r="J23" s="214"/>
      <c r="S23" s="217"/>
    </row>
    <row r="24" spans="1:28" ht="15" x14ac:dyDescent="0.25">
      <c r="A24" s="162"/>
      <c r="D24" s="220"/>
      <c r="H24" s="213"/>
      <c r="I24" s="214"/>
      <c r="J24" s="214"/>
      <c r="S24" s="217"/>
    </row>
    <row r="25" spans="1:28" s="218" customFormat="1" ht="16.5" thickBot="1" x14ac:dyDescent="0.3">
      <c r="A25" s="166"/>
      <c r="B25" s="165"/>
      <c r="C25" s="162"/>
      <c r="D25" s="162"/>
      <c r="E25" s="162"/>
      <c r="F25" s="162"/>
      <c r="G25" s="212"/>
      <c r="H25" s="212"/>
      <c r="I25" s="162"/>
      <c r="J25" s="162"/>
      <c r="K25" s="215"/>
      <c r="L25" s="212"/>
      <c r="M25" s="212"/>
      <c r="N25" s="162"/>
      <c r="O25" s="162"/>
      <c r="P25" s="215"/>
      <c r="Q25" s="216"/>
      <c r="R25" s="216"/>
      <c r="S25" s="162"/>
      <c r="T25" s="162"/>
      <c r="U25" s="215"/>
      <c r="V25" s="212"/>
      <c r="W25" s="212"/>
      <c r="Y25" s="167"/>
      <c r="Z25" s="201"/>
      <c r="AA25" s="167"/>
      <c r="AB25" s="167"/>
    </row>
    <row r="26" spans="1:28" s="218" customFormat="1" ht="17.25" thickTop="1" thickBot="1" x14ac:dyDescent="0.3">
      <c r="A26" s="221" t="s">
        <v>38</v>
      </c>
      <c r="B26" s="165"/>
      <c r="C26" s="162"/>
      <c r="D26" s="483">
        <v>2021</v>
      </c>
      <c r="E26" s="484"/>
      <c r="F26" s="484"/>
      <c r="G26" s="484"/>
      <c r="H26" s="485"/>
      <c r="I26" s="483">
        <v>2022</v>
      </c>
      <c r="J26" s="484"/>
      <c r="K26" s="484"/>
      <c r="L26" s="484"/>
      <c r="M26" s="485"/>
      <c r="N26" s="483">
        <v>2023</v>
      </c>
      <c r="O26" s="484"/>
      <c r="P26" s="484"/>
      <c r="Q26" s="484"/>
      <c r="R26" s="485"/>
      <c r="S26" s="483">
        <v>2024</v>
      </c>
      <c r="T26" s="484"/>
      <c r="U26" s="484"/>
      <c r="V26" s="484"/>
      <c r="W26" s="485"/>
      <c r="Y26" s="167"/>
      <c r="Z26" s="201"/>
      <c r="AA26" s="167"/>
      <c r="AB26" s="167"/>
    </row>
    <row r="27" spans="1:28" s="218" customFormat="1" ht="62.25" customHeight="1" thickTop="1" x14ac:dyDescent="0.25">
      <c r="A27" s="166"/>
      <c r="B27" s="165"/>
      <c r="C27" s="162"/>
      <c r="D27" s="478" t="s">
        <v>89</v>
      </c>
      <c r="E27" s="478"/>
      <c r="F27" s="479" t="s">
        <v>96</v>
      </c>
      <c r="G27" s="480"/>
      <c r="H27" s="481"/>
      <c r="I27" s="478" t="s">
        <v>89</v>
      </c>
      <c r="J27" s="478"/>
      <c r="K27" s="479" t="s">
        <v>96</v>
      </c>
      <c r="L27" s="480"/>
      <c r="M27" s="481"/>
      <c r="N27" s="478" t="s">
        <v>89</v>
      </c>
      <c r="O27" s="478"/>
      <c r="P27" s="479" t="s">
        <v>96</v>
      </c>
      <c r="Q27" s="480"/>
      <c r="R27" s="481"/>
      <c r="S27" s="478" t="s">
        <v>89</v>
      </c>
      <c r="T27" s="478"/>
      <c r="U27" s="479" t="s">
        <v>96</v>
      </c>
      <c r="V27" s="480"/>
      <c r="W27" s="481"/>
      <c r="Y27" s="167"/>
      <c r="Z27" s="201"/>
      <c r="AA27" s="167"/>
      <c r="AB27" s="167"/>
    </row>
    <row r="28" spans="1:28" s="218" customFormat="1" ht="30" customHeight="1" x14ac:dyDescent="0.25">
      <c r="A28" s="166"/>
      <c r="B28" s="471" t="s">
        <v>65</v>
      </c>
      <c r="C28" s="486"/>
      <c r="D28" s="482"/>
      <c r="E28" s="482"/>
      <c r="F28" s="476"/>
      <c r="G28" s="476"/>
      <c r="H28" s="476"/>
      <c r="I28" s="476"/>
      <c r="J28" s="476"/>
      <c r="K28" s="477"/>
      <c r="L28" s="477"/>
      <c r="M28" s="477"/>
      <c r="N28" s="476"/>
      <c r="O28" s="476"/>
      <c r="P28" s="477"/>
      <c r="Q28" s="477"/>
      <c r="R28" s="477"/>
      <c r="S28" s="476"/>
      <c r="T28" s="476"/>
      <c r="U28" s="477"/>
      <c r="V28" s="477"/>
      <c r="W28" s="477"/>
      <c r="Y28" s="167"/>
      <c r="Z28" s="201"/>
      <c r="AA28" s="167"/>
      <c r="AB28" s="167"/>
    </row>
    <row r="29" spans="1:28" s="218" customFormat="1" ht="31.5" customHeight="1" x14ac:dyDescent="0.25">
      <c r="A29" s="166"/>
      <c r="B29" s="471" t="s">
        <v>143</v>
      </c>
      <c r="C29" s="486"/>
      <c r="D29" s="482"/>
      <c r="E29" s="482"/>
      <c r="F29" s="476"/>
      <c r="G29" s="476"/>
      <c r="H29" s="476"/>
      <c r="I29" s="476"/>
      <c r="J29" s="476"/>
      <c r="K29" s="477"/>
      <c r="L29" s="477"/>
      <c r="M29" s="477"/>
      <c r="N29" s="476"/>
      <c r="O29" s="476"/>
      <c r="P29" s="477"/>
      <c r="Q29" s="477"/>
      <c r="R29" s="477"/>
      <c r="S29" s="476"/>
      <c r="T29" s="476"/>
      <c r="U29" s="477"/>
      <c r="V29" s="477"/>
      <c r="W29" s="477"/>
      <c r="Y29" s="167"/>
      <c r="Z29" s="201"/>
      <c r="AA29" s="167"/>
      <c r="AB29" s="167"/>
    </row>
    <row r="30" spans="1:28" s="5" customFormat="1" ht="31.5" customHeight="1" x14ac:dyDescent="0.25">
      <c r="A30" s="6"/>
      <c r="B30" s="430" t="s">
        <v>144</v>
      </c>
      <c r="C30" s="431"/>
      <c r="D30" s="397"/>
      <c r="E30" s="397"/>
      <c r="F30" s="396"/>
      <c r="G30" s="396"/>
      <c r="H30" s="396"/>
      <c r="I30" s="397"/>
      <c r="J30" s="397"/>
      <c r="K30" s="396"/>
      <c r="L30" s="396"/>
      <c r="M30" s="396"/>
      <c r="N30" s="397"/>
      <c r="O30" s="397"/>
      <c r="P30" s="396"/>
      <c r="Q30" s="396"/>
      <c r="R30" s="396"/>
      <c r="S30" s="397"/>
      <c r="T30" s="397"/>
      <c r="U30" s="396"/>
      <c r="V30" s="396"/>
      <c r="W30" s="396"/>
      <c r="X30" s="2"/>
      <c r="Y30" s="3"/>
      <c r="Z30" s="4"/>
      <c r="AA30" s="3"/>
      <c r="AB30" s="3"/>
    </row>
    <row r="31" spans="1:28" s="218" customFormat="1" ht="18.75" customHeight="1" x14ac:dyDescent="0.25">
      <c r="A31" s="166"/>
      <c r="B31" s="487" t="s">
        <v>100</v>
      </c>
      <c r="C31" s="488"/>
      <c r="D31" s="518">
        <f>D28+D29+D30</f>
        <v>0</v>
      </c>
      <c r="E31" s="518"/>
      <c r="F31" s="519"/>
      <c r="G31" s="519"/>
      <c r="H31" s="519"/>
      <c r="I31" s="520">
        <f>I28+I29+I30</f>
        <v>0</v>
      </c>
      <c r="J31" s="520"/>
      <c r="K31" s="521"/>
      <c r="L31" s="521"/>
      <c r="M31" s="521"/>
      <c r="N31" s="520">
        <f>N28+N29+N30</f>
        <v>0</v>
      </c>
      <c r="O31" s="520"/>
      <c r="P31" s="521"/>
      <c r="Q31" s="521"/>
      <c r="R31" s="521"/>
      <c r="S31" s="520">
        <f>S28+S29+S30</f>
        <v>0</v>
      </c>
      <c r="T31" s="520"/>
      <c r="U31" s="521"/>
      <c r="V31" s="521"/>
      <c r="W31" s="521"/>
      <c r="Y31" s="167"/>
      <c r="Z31" s="201"/>
      <c r="AA31" s="167"/>
      <c r="AB31" s="167"/>
    </row>
    <row r="34" spans="1:28" ht="22.5" x14ac:dyDescent="0.25">
      <c r="A34" s="514" t="s">
        <v>129</v>
      </c>
      <c r="B34" s="514"/>
      <c r="C34" s="514"/>
      <c r="D34" s="514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4"/>
      <c r="Q34" s="514"/>
      <c r="R34" s="514"/>
      <c r="S34" s="514"/>
      <c r="T34" s="514"/>
      <c r="U34" s="514"/>
      <c r="V34" s="514"/>
      <c r="W34" s="514"/>
    </row>
    <row r="36" spans="1:28" ht="16.5" thickBot="1" x14ac:dyDescent="0.3"/>
    <row r="37" spans="1:28" x14ac:dyDescent="0.25">
      <c r="D37" s="515">
        <v>2021</v>
      </c>
      <c r="E37" s="516"/>
      <c r="F37" s="516"/>
      <c r="G37" s="516"/>
      <c r="H37" s="517"/>
      <c r="I37" s="515">
        <v>2022</v>
      </c>
      <c r="J37" s="516"/>
      <c r="K37" s="516"/>
      <c r="L37" s="516"/>
      <c r="M37" s="517"/>
      <c r="N37" s="515">
        <v>2023</v>
      </c>
      <c r="O37" s="516"/>
      <c r="P37" s="516"/>
      <c r="Q37" s="516"/>
      <c r="R37" s="517"/>
      <c r="S37" s="515">
        <v>2024</v>
      </c>
      <c r="T37" s="516"/>
      <c r="U37" s="516"/>
      <c r="V37" s="516"/>
      <c r="W37" s="517"/>
    </row>
    <row r="38" spans="1:28" ht="30.75" customHeight="1" x14ac:dyDescent="0.25">
      <c r="B38" s="471" t="s">
        <v>65</v>
      </c>
      <c r="C38" s="472"/>
      <c r="D38" s="470">
        <f>D28-D16</f>
        <v>0</v>
      </c>
      <c r="E38" s="470"/>
      <c r="F38" s="470"/>
      <c r="G38" s="470"/>
      <c r="H38" s="470"/>
      <c r="I38" s="470">
        <f>I28-I16</f>
        <v>0</v>
      </c>
      <c r="J38" s="470"/>
      <c r="K38" s="470"/>
      <c r="L38" s="470"/>
      <c r="M38" s="470"/>
      <c r="N38" s="470">
        <f>N28-N16</f>
        <v>0</v>
      </c>
      <c r="O38" s="470"/>
      <c r="P38" s="470"/>
      <c r="Q38" s="470"/>
      <c r="R38" s="470"/>
      <c r="S38" s="470">
        <f>S28-S16</f>
        <v>0</v>
      </c>
      <c r="T38" s="470"/>
      <c r="U38" s="470"/>
      <c r="V38" s="470"/>
      <c r="W38" s="470"/>
    </row>
    <row r="39" spans="1:28" ht="29.25" customHeight="1" x14ac:dyDescent="0.25">
      <c r="B39" s="471" t="s">
        <v>143</v>
      </c>
      <c r="C39" s="472"/>
      <c r="D39" s="470">
        <f>D29-D17</f>
        <v>0</v>
      </c>
      <c r="E39" s="470"/>
      <c r="F39" s="470"/>
      <c r="G39" s="470"/>
      <c r="H39" s="470"/>
      <c r="I39" s="470">
        <f t="shared" ref="I39" si="0">I29-I17</f>
        <v>0</v>
      </c>
      <c r="J39" s="470"/>
      <c r="K39" s="470"/>
      <c r="L39" s="470"/>
      <c r="M39" s="470"/>
      <c r="N39" s="470">
        <f t="shared" ref="N39" si="1">N29-N17</f>
        <v>0</v>
      </c>
      <c r="O39" s="470"/>
      <c r="P39" s="470"/>
      <c r="Q39" s="470"/>
      <c r="R39" s="470"/>
      <c r="S39" s="470">
        <f t="shared" ref="S39" si="2">S29-S17</f>
        <v>0</v>
      </c>
      <c r="T39" s="470"/>
      <c r="U39" s="470"/>
      <c r="V39" s="470"/>
      <c r="W39" s="470"/>
    </row>
    <row r="40" spans="1:28" s="5" customFormat="1" ht="31.5" customHeight="1" x14ac:dyDescent="0.25">
      <c r="A40" s="6"/>
      <c r="B40" s="430" t="s">
        <v>144</v>
      </c>
      <c r="C40" s="431"/>
      <c r="D40" s="473">
        <f>D30-D18</f>
        <v>0</v>
      </c>
      <c r="E40" s="474"/>
      <c r="F40" s="474"/>
      <c r="G40" s="474"/>
      <c r="H40" s="475"/>
      <c r="I40" s="473">
        <f>I30-I18</f>
        <v>0</v>
      </c>
      <c r="J40" s="474"/>
      <c r="K40" s="474"/>
      <c r="L40" s="474"/>
      <c r="M40" s="475"/>
      <c r="N40" s="473">
        <f>N30-N18</f>
        <v>0</v>
      </c>
      <c r="O40" s="474"/>
      <c r="P40" s="474"/>
      <c r="Q40" s="474"/>
      <c r="R40" s="475"/>
      <c r="S40" s="473">
        <f>S30-S18</f>
        <v>0</v>
      </c>
      <c r="T40" s="474"/>
      <c r="U40" s="474"/>
      <c r="V40" s="474"/>
      <c r="W40" s="475"/>
      <c r="X40" s="2"/>
      <c r="Y40" s="3"/>
      <c r="Z40" s="4"/>
      <c r="AA40" s="3"/>
      <c r="AB40" s="3"/>
    </row>
    <row r="41" spans="1:28" x14ac:dyDescent="0.25">
      <c r="B41" s="466" t="s">
        <v>77</v>
      </c>
      <c r="C41" s="467"/>
      <c r="D41" s="468">
        <f>D31-D19</f>
        <v>0</v>
      </c>
      <c r="E41" s="468"/>
      <c r="F41" s="468"/>
      <c r="G41" s="468"/>
      <c r="H41" s="468"/>
      <c r="I41" s="468">
        <f>I31-I19</f>
        <v>0</v>
      </c>
      <c r="J41" s="468"/>
      <c r="K41" s="468"/>
      <c r="L41" s="468"/>
      <c r="M41" s="468"/>
      <c r="N41" s="468">
        <f>N31-N19</f>
        <v>0</v>
      </c>
      <c r="O41" s="468"/>
      <c r="P41" s="468"/>
      <c r="Q41" s="468"/>
      <c r="R41" s="468"/>
      <c r="S41" s="468">
        <f>S31-S19</f>
        <v>0</v>
      </c>
      <c r="T41" s="468"/>
      <c r="U41" s="468"/>
      <c r="V41" s="468"/>
      <c r="W41" s="469"/>
    </row>
    <row r="43" spans="1:28" ht="13.9" customHeight="1" x14ac:dyDescent="0.25">
      <c r="A43" s="381"/>
      <c r="B43" s="381"/>
      <c r="C43" s="381"/>
    </row>
  </sheetData>
  <mergeCells count="136">
    <mergeCell ref="A34:W34"/>
    <mergeCell ref="D37:H37"/>
    <mergeCell ref="I37:M37"/>
    <mergeCell ref="N37:R37"/>
    <mergeCell ref="S37:W37"/>
    <mergeCell ref="D31:E31"/>
    <mergeCell ref="F31:H31"/>
    <mergeCell ref="I31:J31"/>
    <mergeCell ref="K31:M31"/>
    <mergeCell ref="N31:O31"/>
    <mergeCell ref="P31:R31"/>
    <mergeCell ref="S31:T31"/>
    <mergeCell ref="U31:W31"/>
    <mergeCell ref="B30:C30"/>
    <mergeCell ref="D30:E30"/>
    <mergeCell ref="F30:H30"/>
    <mergeCell ref="I30:J30"/>
    <mergeCell ref="K30:M30"/>
    <mergeCell ref="N30:O30"/>
    <mergeCell ref="P30:R30"/>
    <mergeCell ref="S30:T30"/>
    <mergeCell ref="U30:W30"/>
    <mergeCell ref="B18:C18"/>
    <mergeCell ref="D18:E18"/>
    <mergeCell ref="F18:H18"/>
    <mergeCell ref="I18:J18"/>
    <mergeCell ref="K18:M18"/>
    <mergeCell ref="N18:O18"/>
    <mergeCell ref="P18:R18"/>
    <mergeCell ref="S18:T18"/>
    <mergeCell ref="U18:W18"/>
    <mergeCell ref="A1:W1"/>
    <mergeCell ref="B3:C3"/>
    <mergeCell ref="A10:W10"/>
    <mergeCell ref="D7:H7"/>
    <mergeCell ref="I7:M7"/>
    <mergeCell ref="N7:R7"/>
    <mergeCell ref="D8:H8"/>
    <mergeCell ref="S14:W14"/>
    <mergeCell ref="D15:E15"/>
    <mergeCell ref="F15:H15"/>
    <mergeCell ref="I15:J15"/>
    <mergeCell ref="K15:M15"/>
    <mergeCell ref="N15:O15"/>
    <mergeCell ref="P15:R15"/>
    <mergeCell ref="S15:T15"/>
    <mergeCell ref="U15:W15"/>
    <mergeCell ref="D14:H14"/>
    <mergeCell ref="I14:M14"/>
    <mergeCell ref="N14:R14"/>
    <mergeCell ref="S7:W7"/>
    <mergeCell ref="B17:C17"/>
    <mergeCell ref="D17:E17"/>
    <mergeCell ref="F17:H17"/>
    <mergeCell ref="I17:J17"/>
    <mergeCell ref="K17:M17"/>
    <mergeCell ref="N17:O17"/>
    <mergeCell ref="P17:R17"/>
    <mergeCell ref="B16:C16"/>
    <mergeCell ref="D16:E16"/>
    <mergeCell ref="F16:H16"/>
    <mergeCell ref="I16:J16"/>
    <mergeCell ref="K16:M16"/>
    <mergeCell ref="N16:O16"/>
    <mergeCell ref="F19:H19"/>
    <mergeCell ref="I19:J19"/>
    <mergeCell ref="K19:M19"/>
    <mergeCell ref="N19:O19"/>
    <mergeCell ref="P19:R19"/>
    <mergeCell ref="S19:T19"/>
    <mergeCell ref="P16:R16"/>
    <mergeCell ref="S16:T16"/>
    <mergeCell ref="U16:W16"/>
    <mergeCell ref="S26:W26"/>
    <mergeCell ref="B28:C28"/>
    <mergeCell ref="B29:C29"/>
    <mergeCell ref="B31:C31"/>
    <mergeCell ref="B4:V4"/>
    <mergeCell ref="D6:H6"/>
    <mergeCell ref="I6:M6"/>
    <mergeCell ref="N6:R6"/>
    <mergeCell ref="S6:W6"/>
    <mergeCell ref="D26:H26"/>
    <mergeCell ref="I26:M26"/>
    <mergeCell ref="N26:R26"/>
    <mergeCell ref="D27:E27"/>
    <mergeCell ref="F27:H27"/>
    <mergeCell ref="I27:J27"/>
    <mergeCell ref="K27:M27"/>
    <mergeCell ref="U19:W19"/>
    <mergeCell ref="A22:W22"/>
    <mergeCell ref="S17:T17"/>
    <mergeCell ref="U17:W17"/>
    <mergeCell ref="B19:C19"/>
    <mergeCell ref="D19:E19"/>
    <mergeCell ref="I29:J29"/>
    <mergeCell ref="K29:M29"/>
    <mergeCell ref="N29:O29"/>
    <mergeCell ref="P29:R29"/>
    <mergeCell ref="S29:T29"/>
    <mergeCell ref="U29:W29"/>
    <mergeCell ref="S27:T27"/>
    <mergeCell ref="U27:W27"/>
    <mergeCell ref="D28:E28"/>
    <mergeCell ref="F28:H28"/>
    <mergeCell ref="I28:J28"/>
    <mergeCell ref="K28:M28"/>
    <mergeCell ref="N28:O28"/>
    <mergeCell ref="P28:R28"/>
    <mergeCell ref="S28:T28"/>
    <mergeCell ref="U28:W28"/>
    <mergeCell ref="N27:O27"/>
    <mergeCell ref="P27:R27"/>
    <mergeCell ref="D29:E29"/>
    <mergeCell ref="F29:H29"/>
    <mergeCell ref="A43:C43"/>
    <mergeCell ref="B41:C41"/>
    <mergeCell ref="D41:H41"/>
    <mergeCell ref="I41:M41"/>
    <mergeCell ref="N41:R41"/>
    <mergeCell ref="S41:W41"/>
    <mergeCell ref="D38:H38"/>
    <mergeCell ref="I38:M38"/>
    <mergeCell ref="N38:R38"/>
    <mergeCell ref="S38:W38"/>
    <mergeCell ref="D39:H39"/>
    <mergeCell ref="I39:M39"/>
    <mergeCell ref="N39:R39"/>
    <mergeCell ref="S39:W39"/>
    <mergeCell ref="B39:C39"/>
    <mergeCell ref="B38:C38"/>
    <mergeCell ref="B40:C40"/>
    <mergeCell ref="D40:H40"/>
    <mergeCell ref="I40:M40"/>
    <mergeCell ref="N40:R40"/>
    <mergeCell ref="S40:W40"/>
  </mergeCells>
  <printOptions horizontalCentered="1"/>
  <pageMargins left="0" right="0" top="0" bottom="0" header="0.31496062992125984" footer="0.31496062992125984"/>
  <pageSetup paperSize="8" scale="80" orientation="landscape" r:id="rId1"/>
  <headerFooter>
    <oddFooter>Page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showGridLines="0" topLeftCell="B13" zoomScaleNormal="100" workbookViewId="0">
      <selection activeCell="I64" sqref="I64:K64"/>
    </sheetView>
  </sheetViews>
  <sheetFormatPr baseColWidth="10" defaultColWidth="11.42578125" defaultRowHeight="15.75" x14ac:dyDescent="0.25"/>
  <cols>
    <col min="1" max="1" width="15.7109375" style="166" customWidth="1"/>
    <col min="2" max="2" width="27" style="162" customWidth="1"/>
    <col min="3" max="11" width="18.7109375" style="162" customWidth="1"/>
    <col min="12" max="12" width="11.42578125" style="162"/>
    <col min="13" max="17" width="17.42578125" style="162" bestFit="1" customWidth="1"/>
    <col min="18" max="16384" width="11.42578125" style="162"/>
  </cols>
  <sheetData>
    <row r="1" spans="1:23" ht="43.5" customHeight="1" thickTop="1" thickBot="1" x14ac:dyDescent="0.3">
      <c r="A1" s="503" t="s">
        <v>122</v>
      </c>
      <c r="B1" s="504"/>
      <c r="C1" s="504"/>
      <c r="D1" s="504"/>
      <c r="E1" s="504"/>
      <c r="F1" s="504"/>
      <c r="G1" s="504"/>
      <c r="H1" s="504"/>
      <c r="I1" s="504"/>
      <c r="J1" s="504"/>
      <c r="K1" s="505"/>
    </row>
    <row r="2" spans="1:23" ht="15.75" customHeight="1" thickTop="1" x14ac:dyDescent="0.25">
      <c r="A2" s="83"/>
      <c r="B2" s="163"/>
      <c r="C2" s="164"/>
      <c r="D2" s="164"/>
      <c r="F2" s="130"/>
      <c r="G2" s="130"/>
      <c r="K2" s="164"/>
    </row>
    <row r="3" spans="1:23" ht="15.75" customHeight="1" x14ac:dyDescent="0.25">
      <c r="A3" s="82" t="s">
        <v>52</v>
      </c>
      <c r="B3" s="163"/>
      <c r="C3" s="164"/>
      <c r="D3" s="164"/>
      <c r="F3" s="130"/>
      <c r="G3" s="130"/>
      <c r="K3" s="164"/>
    </row>
    <row r="4" spans="1:23" ht="15.75" customHeight="1" x14ac:dyDescent="0.25">
      <c r="A4" s="83"/>
      <c r="B4" s="163"/>
      <c r="C4" s="164"/>
      <c r="D4" s="164"/>
      <c r="F4" s="130"/>
      <c r="G4" s="130"/>
      <c r="K4" s="164"/>
    </row>
    <row r="5" spans="1:23" ht="15.75" customHeight="1" x14ac:dyDescent="0.25">
      <c r="A5" s="83"/>
      <c r="B5" s="479" t="s">
        <v>34</v>
      </c>
      <c r="C5" s="480"/>
      <c r="D5" s="480"/>
      <c r="E5" s="480"/>
      <c r="F5" s="480"/>
      <c r="G5" s="480"/>
      <c r="H5" s="480"/>
      <c r="I5" s="480"/>
      <c r="J5" s="481"/>
      <c r="K5" s="164"/>
    </row>
    <row r="6" spans="1:23" ht="15.75" customHeight="1" x14ac:dyDescent="0.25">
      <c r="A6" s="83"/>
      <c r="B6" s="163"/>
      <c r="C6" s="164"/>
      <c r="D6" s="164"/>
      <c r="F6" s="130"/>
      <c r="G6" s="130"/>
      <c r="K6" s="164"/>
    </row>
    <row r="7" spans="1:23" ht="15.75" customHeight="1" x14ac:dyDescent="0.25">
      <c r="A7" s="543" t="s">
        <v>0</v>
      </c>
      <c r="B7" s="543"/>
      <c r="C7" s="543"/>
      <c r="D7" s="543"/>
      <c r="E7" s="543"/>
      <c r="F7" s="543"/>
      <c r="G7" s="543"/>
      <c r="H7" s="543"/>
      <c r="I7" s="543"/>
      <c r="J7" s="543"/>
      <c r="K7" s="54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</row>
    <row r="8" spans="1:23" ht="16.149999999999999" thickBot="1" x14ac:dyDescent="0.3">
      <c r="C8" s="224"/>
    </row>
    <row r="9" spans="1:23" s="168" customFormat="1" ht="27" customHeight="1" x14ac:dyDescent="0.3">
      <c r="A9" s="542"/>
      <c r="B9" s="542"/>
      <c r="C9" s="535">
        <v>2022</v>
      </c>
      <c r="D9" s="536"/>
      <c r="E9" s="537"/>
      <c r="F9" s="535">
        <v>2023</v>
      </c>
      <c r="G9" s="536"/>
      <c r="H9" s="537"/>
      <c r="I9" s="535">
        <v>2024</v>
      </c>
      <c r="J9" s="536"/>
      <c r="K9" s="537"/>
    </row>
    <row r="10" spans="1:23" s="168" customFormat="1" ht="47.25" x14ac:dyDescent="0.25">
      <c r="C10" s="169" t="s">
        <v>184</v>
      </c>
      <c r="D10" s="170" t="s">
        <v>211</v>
      </c>
      <c r="E10" s="538" t="s">
        <v>101</v>
      </c>
      <c r="F10" s="169" t="s">
        <v>212</v>
      </c>
      <c r="G10" s="170" t="s">
        <v>185</v>
      </c>
      <c r="H10" s="538" t="s">
        <v>183</v>
      </c>
      <c r="I10" s="169" t="s">
        <v>213</v>
      </c>
      <c r="J10" s="170" t="s">
        <v>214</v>
      </c>
      <c r="K10" s="538" t="s">
        <v>215</v>
      </c>
    </row>
    <row r="11" spans="1:23" s="168" customFormat="1" ht="39" thickBot="1" x14ac:dyDescent="0.3">
      <c r="C11" s="171" t="s">
        <v>39</v>
      </c>
      <c r="D11" s="172" t="s">
        <v>102</v>
      </c>
      <c r="E11" s="547"/>
      <c r="F11" s="171" t="s">
        <v>102</v>
      </c>
      <c r="G11" s="172" t="s">
        <v>186</v>
      </c>
      <c r="H11" s="547"/>
      <c r="I11" s="171" t="s">
        <v>186</v>
      </c>
      <c r="J11" s="172" t="s">
        <v>216</v>
      </c>
      <c r="K11" s="547"/>
    </row>
    <row r="12" spans="1:23" s="78" customFormat="1" ht="15.75" customHeight="1" x14ac:dyDescent="0.25">
      <c r="A12" s="527" t="s">
        <v>94</v>
      </c>
      <c r="B12" s="226" t="s">
        <v>54</v>
      </c>
      <c r="C12" s="173">
        <f>(('ETPT SCHEMA EMPLOIS SS PLAF'!D18*'ETPT SCHEMA EMPLOIS SS PLAF'!E18*'ETPT SCHEMA EMPLOIS SS PLAF'!H18)+('ETPT SCHEMA EMPLOIS SS PLAF'!D24*'ETPT SCHEMA EMPLOIS SS PLAF'!E24*'ETPT SCHEMA EMPLOIS SS PLAF'!H24))*$C$72*$C$73</f>
        <v>0</v>
      </c>
      <c r="D12" s="174">
        <f>(('ETPT SCHEMA EMPLOIS SS PLAF'!I18*'ETPT SCHEMA EMPLOIS SS PLAF'!J18*'ETPT SCHEMA EMPLOIS SS PLAF'!L18)+('ETPT SCHEMA EMPLOIS SS PLAF'!I24*'ETPT SCHEMA EMPLOIS SS PLAF'!J24*'ETPT SCHEMA EMPLOIS SS PLAF'!L24))*$C$72*$C$73</f>
        <v>0</v>
      </c>
      <c r="E12" s="175">
        <f>D12+C12</f>
        <v>0</v>
      </c>
      <c r="F12" s="173">
        <f>(('ETPT SCHEMA EMPLOIS SS PLAF'!I18*'ETPT SCHEMA EMPLOIS SS PLAF'!J18*'ETPT SCHEMA EMPLOIS SS PLAF'!M18)+('ETPT SCHEMA EMPLOIS SS PLAF'!I24*'ETPT SCHEMA EMPLOIS SS PLAF'!J24*'ETPT SCHEMA EMPLOIS SS PLAF'!M24))*$C$72*$C$73</f>
        <v>0</v>
      </c>
      <c r="G12" s="174">
        <f>(('ETPT SCHEMA EMPLOIS SS PLAF'!N18*'ETPT SCHEMA EMPLOIS SS PLAF'!O18*'ETPT SCHEMA EMPLOIS SS PLAF'!Q18)+('ETPT SCHEMA EMPLOIS SS PLAF'!N24*'ETPT SCHEMA EMPLOIS SS PLAF'!O24*'ETPT SCHEMA EMPLOIS SS PLAF'!Q24))*$C$72*$C$73</f>
        <v>0</v>
      </c>
      <c r="H12" s="175">
        <f>G12+F12</f>
        <v>0</v>
      </c>
      <c r="I12" s="173">
        <f>(('ETPT SCHEMA EMPLOIS SS PLAF'!N18*'ETPT SCHEMA EMPLOIS SS PLAF'!O18*'ETPT SCHEMA EMPLOIS SS PLAF'!R18)+('ETPT SCHEMA EMPLOIS SS PLAF'!N24*'ETPT SCHEMA EMPLOIS SS PLAF'!O24*'ETPT SCHEMA EMPLOIS SS PLAF'!R24))*$C$72*$C$73</f>
        <v>0</v>
      </c>
      <c r="J12" s="174">
        <f>(('ETPT SCHEMA EMPLOIS SS PLAF'!S18*'ETPT SCHEMA EMPLOIS SS PLAF'!T18*'ETPT SCHEMA EMPLOIS SS PLAF'!V18)+('ETPT SCHEMA EMPLOIS SS PLAF'!S24*'ETPT SCHEMA EMPLOIS SS PLAF'!T24*'ETPT SCHEMA EMPLOIS SS PLAF'!V24))*$C$72*$C$73</f>
        <v>0</v>
      </c>
      <c r="K12" s="175">
        <f>J12+I12</f>
        <v>0</v>
      </c>
    </row>
    <row r="13" spans="1:23" s="78" customFormat="1" ht="27" customHeight="1" x14ac:dyDescent="0.25">
      <c r="A13" s="528"/>
      <c r="B13" s="225" t="s">
        <v>56</v>
      </c>
      <c r="C13" s="177">
        <f>(('ETPT SCHEMA EMPLOIS SS PLAF'!D19*'ETPT SCHEMA EMPLOIS SS PLAF'!E19*'ETPT SCHEMA EMPLOIS SS PLAF'!H19)+('ETPT SCHEMA EMPLOIS SS PLAF'!D25*'ETPT SCHEMA EMPLOIS SS PLAF'!E25*'ETPT SCHEMA EMPLOIS SS PLAF'!H25))*$C$72*$C$73</f>
        <v>0</v>
      </c>
      <c r="D13" s="178">
        <f>(('ETPT SCHEMA EMPLOIS SS PLAF'!I19*'ETPT SCHEMA EMPLOIS SS PLAF'!J19*'ETPT SCHEMA EMPLOIS SS PLAF'!L19)+('ETPT SCHEMA EMPLOIS SS PLAF'!I25*'ETPT SCHEMA EMPLOIS SS PLAF'!J25*'ETPT SCHEMA EMPLOIS SS PLAF'!L25))*$C$72*$C$73</f>
        <v>0</v>
      </c>
      <c r="E13" s="179">
        <f>D13+C13</f>
        <v>0</v>
      </c>
      <c r="F13" s="177">
        <f>(('ETPT SCHEMA EMPLOIS SS PLAF'!I19*'ETPT SCHEMA EMPLOIS SS PLAF'!J19*'ETPT SCHEMA EMPLOIS SS PLAF'!M19)+('ETPT SCHEMA EMPLOIS SS PLAF'!I25*'ETPT SCHEMA EMPLOIS SS PLAF'!J25*'ETPT SCHEMA EMPLOIS SS PLAF'!M25))*$C$72*$C$73</f>
        <v>0</v>
      </c>
      <c r="G13" s="178">
        <f>(('ETPT SCHEMA EMPLOIS SS PLAF'!N19*'ETPT SCHEMA EMPLOIS SS PLAF'!O19*'ETPT SCHEMA EMPLOIS SS PLAF'!Q19)+('ETPT SCHEMA EMPLOIS SS PLAF'!N25*'ETPT SCHEMA EMPLOIS SS PLAF'!O25*'ETPT SCHEMA EMPLOIS SS PLAF'!Q25))*$C$72*$C$73</f>
        <v>0</v>
      </c>
      <c r="H13" s="179">
        <f>G13+F13</f>
        <v>0</v>
      </c>
      <c r="I13" s="177">
        <f>(('ETPT SCHEMA EMPLOIS SS PLAF'!N19*'ETPT SCHEMA EMPLOIS SS PLAF'!O19*'ETPT SCHEMA EMPLOIS SS PLAF'!R19)+('ETPT SCHEMA EMPLOIS SS PLAF'!N25*'ETPT SCHEMA EMPLOIS SS PLAF'!O25*'ETPT SCHEMA EMPLOIS SS PLAF'!R25))*$C$72*$C$73</f>
        <v>0</v>
      </c>
      <c r="J13" s="178">
        <f>(('ETPT SCHEMA EMPLOIS SS PLAF'!S19*'ETPT SCHEMA EMPLOIS SS PLAF'!T19*'ETPT SCHEMA EMPLOIS SS PLAF'!V19)+('ETPT SCHEMA EMPLOIS SS PLAF'!S25*'ETPT SCHEMA EMPLOIS SS PLAF'!T25*'ETPT SCHEMA EMPLOIS SS PLAF'!V25))*$C$72*$C$73</f>
        <v>0</v>
      </c>
      <c r="K13" s="179">
        <f>J13+I13</f>
        <v>0</v>
      </c>
    </row>
    <row r="14" spans="1:23" s="78" customFormat="1" ht="15" customHeight="1" x14ac:dyDescent="0.25">
      <c r="A14" s="528"/>
      <c r="B14" s="225" t="s">
        <v>55</v>
      </c>
      <c r="C14" s="177">
        <f>(('ETPT SCHEMA EMPLOIS SS PLAF'!D20*'ETPT SCHEMA EMPLOIS SS PLAF'!E20*'ETPT SCHEMA EMPLOIS SS PLAF'!H20)+('ETPT SCHEMA EMPLOIS SS PLAF'!D26*'ETPT SCHEMA EMPLOIS SS PLAF'!E26*'ETPT SCHEMA EMPLOIS SS PLAF'!H26))*$C$72*$C$73</f>
        <v>0</v>
      </c>
      <c r="D14" s="178">
        <f>(('ETPT SCHEMA EMPLOIS SS PLAF'!I20*'ETPT SCHEMA EMPLOIS SS PLAF'!J20*'ETPT SCHEMA EMPLOIS SS PLAF'!L20)+('ETPT SCHEMA EMPLOIS SS PLAF'!I26*'ETPT SCHEMA EMPLOIS SS PLAF'!J26*'ETPT SCHEMA EMPLOIS SS PLAF'!L26))*$C$72*$C$73</f>
        <v>0</v>
      </c>
      <c r="E14" s="179">
        <f>D14+C14</f>
        <v>0</v>
      </c>
      <c r="F14" s="177">
        <f>(('ETPT SCHEMA EMPLOIS SS PLAF'!I20*'ETPT SCHEMA EMPLOIS SS PLAF'!J20*'ETPT SCHEMA EMPLOIS SS PLAF'!M20)+('ETPT SCHEMA EMPLOIS SS PLAF'!I26*'ETPT SCHEMA EMPLOIS SS PLAF'!J26*'ETPT SCHEMA EMPLOIS SS PLAF'!M26))*$C$72*$C$73</f>
        <v>0</v>
      </c>
      <c r="G14" s="178">
        <f>(('ETPT SCHEMA EMPLOIS SS PLAF'!N20*'ETPT SCHEMA EMPLOIS SS PLAF'!O20*'ETPT SCHEMA EMPLOIS SS PLAF'!Q20)+('ETPT SCHEMA EMPLOIS SS PLAF'!N26*'ETPT SCHEMA EMPLOIS SS PLAF'!O26*'ETPT SCHEMA EMPLOIS SS PLAF'!Q26))*$C$72*$C$73</f>
        <v>0</v>
      </c>
      <c r="H14" s="179">
        <f>G14+F14</f>
        <v>0</v>
      </c>
      <c r="I14" s="177">
        <f>(('ETPT SCHEMA EMPLOIS SS PLAF'!N20*'ETPT SCHEMA EMPLOIS SS PLAF'!O20*'ETPT SCHEMA EMPLOIS SS PLAF'!R20)+('ETPT SCHEMA EMPLOIS SS PLAF'!N26*'ETPT SCHEMA EMPLOIS SS PLAF'!O26*'ETPT SCHEMA EMPLOIS SS PLAF'!R26))*$C$72*$C$73</f>
        <v>0</v>
      </c>
      <c r="J14" s="178">
        <f>(('ETPT SCHEMA EMPLOIS SS PLAF'!S20*'ETPT SCHEMA EMPLOIS SS PLAF'!T20*'ETPT SCHEMA EMPLOIS SS PLAF'!V20)+('ETPT SCHEMA EMPLOIS SS PLAF'!S26*'ETPT SCHEMA EMPLOIS SS PLAF'!T26*'ETPT SCHEMA EMPLOIS SS PLAF'!V26))*$C$72*$C$73</f>
        <v>0</v>
      </c>
      <c r="K14" s="179">
        <f>J14+I14</f>
        <v>0</v>
      </c>
    </row>
    <row r="15" spans="1:23" s="78" customFormat="1" ht="30.75" customHeight="1" x14ac:dyDescent="0.25">
      <c r="A15" s="528"/>
      <c r="B15" s="225" t="s">
        <v>57</v>
      </c>
      <c r="C15" s="177">
        <f>(('ETPT SCHEMA EMPLOIS SS PLAF'!D21*'ETPT SCHEMA EMPLOIS SS PLAF'!E21*'ETPT SCHEMA EMPLOIS SS PLAF'!H21)+('ETPT SCHEMA EMPLOIS SS PLAF'!D27*'ETPT SCHEMA EMPLOIS SS PLAF'!E27*'ETPT SCHEMA EMPLOIS SS PLAF'!H27))*$C$72*$C$73</f>
        <v>0</v>
      </c>
      <c r="D15" s="178">
        <f>(('ETPT SCHEMA EMPLOIS SS PLAF'!I21*'ETPT SCHEMA EMPLOIS SS PLAF'!J21*'ETPT SCHEMA EMPLOIS SS PLAF'!L21)+('ETPT SCHEMA EMPLOIS SS PLAF'!I27*'ETPT SCHEMA EMPLOIS SS PLAF'!J27*'ETPT SCHEMA EMPLOIS SS PLAF'!L27))*$C$72*$C$73</f>
        <v>0</v>
      </c>
      <c r="E15" s="179">
        <f>D15+C15</f>
        <v>0</v>
      </c>
      <c r="F15" s="177">
        <f>(('ETPT SCHEMA EMPLOIS SS PLAF'!I21*'ETPT SCHEMA EMPLOIS SS PLAF'!J21*'ETPT SCHEMA EMPLOIS SS PLAF'!M21)+('ETPT SCHEMA EMPLOIS SS PLAF'!I27*'ETPT SCHEMA EMPLOIS SS PLAF'!J27*'ETPT SCHEMA EMPLOIS SS PLAF'!M27))*$C$72*$C$73</f>
        <v>0</v>
      </c>
      <c r="G15" s="178">
        <f>(('ETPT SCHEMA EMPLOIS SS PLAF'!N21*'ETPT SCHEMA EMPLOIS SS PLAF'!O21*'ETPT SCHEMA EMPLOIS SS PLAF'!Q21)+('ETPT SCHEMA EMPLOIS SS PLAF'!N27*'ETPT SCHEMA EMPLOIS SS PLAF'!O27*'ETPT SCHEMA EMPLOIS SS PLAF'!Q27))*$C$72*$C$73</f>
        <v>0</v>
      </c>
      <c r="H15" s="179">
        <f>G15+F15</f>
        <v>0</v>
      </c>
      <c r="I15" s="177">
        <f>(('ETPT SCHEMA EMPLOIS SS PLAF'!N21*'ETPT SCHEMA EMPLOIS SS PLAF'!O21*'ETPT SCHEMA EMPLOIS SS PLAF'!R21)+('ETPT SCHEMA EMPLOIS SS PLAF'!N27*'ETPT SCHEMA EMPLOIS SS PLAF'!O27*'ETPT SCHEMA EMPLOIS SS PLAF'!R27))*$C$72*$C$73</f>
        <v>0</v>
      </c>
      <c r="J15" s="178">
        <f>(('ETPT SCHEMA EMPLOIS SS PLAF'!S21*'ETPT SCHEMA EMPLOIS SS PLAF'!T21*'ETPT SCHEMA EMPLOIS SS PLAF'!V21)+('ETPT SCHEMA EMPLOIS SS PLAF'!S27*'ETPT SCHEMA EMPLOIS SS PLAF'!T27*'ETPT SCHEMA EMPLOIS SS PLAF'!V27))*$C$72*$C$73</f>
        <v>0</v>
      </c>
      <c r="K15" s="179">
        <f>J15+I15</f>
        <v>0</v>
      </c>
    </row>
    <row r="16" spans="1:23" s="78" customFormat="1" ht="18" x14ac:dyDescent="0.25">
      <c r="A16" s="528"/>
      <c r="B16" s="225" t="s">
        <v>93</v>
      </c>
      <c r="C16" s="177">
        <f>(('ETPT SCHEMA EMPLOIS SS PLAF'!D22*'ETPT SCHEMA EMPLOIS SS PLAF'!E22*'ETPT SCHEMA EMPLOIS SS PLAF'!H22)+('ETPT SCHEMA EMPLOIS SS PLAF'!D28*'ETPT SCHEMA EMPLOIS SS PLAF'!E28*'ETPT SCHEMA EMPLOIS SS PLAF'!H28))*$C$72*$C$73</f>
        <v>0</v>
      </c>
      <c r="D16" s="178">
        <f>(('ETPT SCHEMA EMPLOIS SS PLAF'!I22*'ETPT SCHEMA EMPLOIS SS PLAF'!J22*'ETPT SCHEMA EMPLOIS SS PLAF'!L22)+('ETPT SCHEMA EMPLOIS SS PLAF'!I28*'ETPT SCHEMA EMPLOIS SS PLAF'!J28*'ETPT SCHEMA EMPLOIS SS PLAF'!L28))*$C$72*$C$73</f>
        <v>0</v>
      </c>
      <c r="E16" s="179">
        <f>D16+C16</f>
        <v>0</v>
      </c>
      <c r="F16" s="177">
        <f>(('ETPT SCHEMA EMPLOIS SS PLAF'!I22*'ETPT SCHEMA EMPLOIS SS PLAF'!J22*'ETPT SCHEMA EMPLOIS SS PLAF'!M22)+('ETPT SCHEMA EMPLOIS SS PLAF'!I28*'ETPT SCHEMA EMPLOIS SS PLAF'!J28*'ETPT SCHEMA EMPLOIS SS PLAF'!M28))*$C$72*$C$73</f>
        <v>0</v>
      </c>
      <c r="G16" s="178">
        <f>(('ETPT SCHEMA EMPLOIS SS PLAF'!N22*'ETPT SCHEMA EMPLOIS SS PLAF'!O22*'ETPT SCHEMA EMPLOIS SS PLAF'!Q22)+('ETPT SCHEMA EMPLOIS SS PLAF'!N28*'ETPT SCHEMA EMPLOIS SS PLAF'!O28*'ETPT SCHEMA EMPLOIS SS PLAF'!Q28))*$C$72*$C$73</f>
        <v>0</v>
      </c>
      <c r="H16" s="179">
        <f>G16+F16</f>
        <v>0</v>
      </c>
      <c r="I16" s="177">
        <f>(('ETPT SCHEMA EMPLOIS SS PLAF'!N22*'ETPT SCHEMA EMPLOIS SS PLAF'!O22*'ETPT SCHEMA EMPLOIS SS PLAF'!R22)+('ETPT SCHEMA EMPLOIS SS PLAF'!N28*'ETPT SCHEMA EMPLOIS SS PLAF'!O28*'ETPT SCHEMA EMPLOIS SS PLAF'!R28))*$C$72*$C$73</f>
        <v>0</v>
      </c>
      <c r="J16" s="178">
        <f>(('ETPT SCHEMA EMPLOIS SS PLAF'!S22*'ETPT SCHEMA EMPLOIS SS PLAF'!T22*'ETPT SCHEMA EMPLOIS SS PLAF'!V22)+('ETPT SCHEMA EMPLOIS SS PLAF'!S28*'ETPT SCHEMA EMPLOIS SS PLAF'!T28*'ETPT SCHEMA EMPLOIS SS PLAF'!V28))*$C$72*$C$73</f>
        <v>0</v>
      </c>
      <c r="K16" s="179">
        <f>J16+I16</f>
        <v>0</v>
      </c>
    </row>
    <row r="17" spans="1:11" s="180" customFormat="1" ht="48.75" customHeight="1" x14ac:dyDescent="0.25">
      <c r="A17" s="529"/>
      <c r="B17" s="267" t="s">
        <v>135</v>
      </c>
      <c r="C17" s="268">
        <f t="shared" ref="C17:K17" si="0">SUM(C12:C16)</f>
        <v>0</v>
      </c>
      <c r="D17" s="269">
        <f t="shared" si="0"/>
        <v>0</v>
      </c>
      <c r="E17" s="270">
        <f t="shared" si="0"/>
        <v>0</v>
      </c>
      <c r="F17" s="268">
        <f t="shared" si="0"/>
        <v>0</v>
      </c>
      <c r="G17" s="269">
        <f t="shared" si="0"/>
        <v>0</v>
      </c>
      <c r="H17" s="270">
        <f t="shared" si="0"/>
        <v>0</v>
      </c>
      <c r="I17" s="271">
        <f t="shared" si="0"/>
        <v>0</v>
      </c>
      <c r="J17" s="271">
        <f t="shared" si="0"/>
        <v>0</v>
      </c>
      <c r="K17" s="271">
        <f t="shared" si="0"/>
        <v>0</v>
      </c>
    </row>
    <row r="18" spans="1:11" s="78" customFormat="1" ht="15" customHeight="1" x14ac:dyDescent="0.25">
      <c r="A18" s="530" t="s">
        <v>61</v>
      </c>
      <c r="B18" s="176" t="s">
        <v>62</v>
      </c>
      <c r="C18" s="177">
        <f>(('ETPT SCHEMA EMPLOIS SS PLAF'!D31*'ETPT SCHEMA EMPLOIS SS PLAF'!E31*'ETPT SCHEMA EMPLOIS SS PLAF'!H31)+('ETPT SCHEMA EMPLOIS SS PLAF'!D35*'ETPT SCHEMA EMPLOIS SS PLAF'!E35*'ETPT SCHEMA EMPLOIS SS PLAF'!H35))*$C$72*$C$73</f>
        <v>0</v>
      </c>
      <c r="D18" s="178">
        <f>(('ETPT SCHEMA EMPLOIS SS PLAF'!I31*'ETPT SCHEMA EMPLOIS SS PLAF'!J31*'ETPT SCHEMA EMPLOIS SS PLAF'!L31)+('ETPT SCHEMA EMPLOIS SS PLAF'!I35*'ETPT SCHEMA EMPLOIS SS PLAF'!J35*'ETPT SCHEMA EMPLOIS SS PLAF'!L35))*$C$72*$C$73</f>
        <v>0</v>
      </c>
      <c r="E18" s="179">
        <f>D18+C18</f>
        <v>0</v>
      </c>
      <c r="F18" s="177">
        <f>(('ETPT SCHEMA EMPLOIS SS PLAF'!I31*'ETPT SCHEMA EMPLOIS SS PLAF'!J31*'ETPT SCHEMA EMPLOIS SS PLAF'!M31)+('ETPT SCHEMA EMPLOIS SS PLAF'!I35*'ETPT SCHEMA EMPLOIS SS PLAF'!J35*'ETPT SCHEMA EMPLOIS SS PLAF'!M35))*$C$72*$C$73</f>
        <v>0</v>
      </c>
      <c r="G18" s="178">
        <f>(('ETPT SCHEMA EMPLOIS SS PLAF'!N31*'ETPT SCHEMA EMPLOIS SS PLAF'!O31*'ETPT SCHEMA EMPLOIS SS PLAF'!Q31)+('ETPT SCHEMA EMPLOIS SS PLAF'!N35*'ETPT SCHEMA EMPLOIS SS PLAF'!O35*'ETPT SCHEMA EMPLOIS SS PLAF'!Q35))*'EFFETS FINANCIERS FLUX ETPT'!$C$72*'EFFETS FINANCIERS FLUX ETPT'!$C$73</f>
        <v>0</v>
      </c>
      <c r="H18" s="179">
        <f>G18+F18</f>
        <v>0</v>
      </c>
      <c r="I18" s="177">
        <f>(('ETPT SCHEMA EMPLOIS SS PLAF'!N31*'ETPT SCHEMA EMPLOIS SS PLAF'!O31*'ETPT SCHEMA EMPLOIS SS PLAF'!R31)+('ETPT SCHEMA EMPLOIS SS PLAF'!N35*'ETPT SCHEMA EMPLOIS SS PLAF'!O35*'ETPT SCHEMA EMPLOIS SS PLAF'!R35))*$C$72*$C$73</f>
        <v>0</v>
      </c>
      <c r="J18" s="178">
        <f>(('ETPT SCHEMA EMPLOIS SS PLAF'!S31*'ETPT SCHEMA EMPLOIS SS PLAF'!T31*'ETPT SCHEMA EMPLOIS SS PLAF'!V31)+('ETPT SCHEMA EMPLOIS SS PLAF'!S35*'ETPT SCHEMA EMPLOIS SS PLAF'!T35*'ETPT SCHEMA EMPLOIS SS PLAF'!V35))*$C$72*$C$73</f>
        <v>0</v>
      </c>
      <c r="K18" s="179">
        <f>J18+I18</f>
        <v>0</v>
      </c>
    </row>
    <row r="19" spans="1:11" s="78" customFormat="1" ht="15" customHeight="1" x14ac:dyDescent="0.25">
      <c r="A19" s="531"/>
      <c r="B19" s="176" t="s">
        <v>63</v>
      </c>
      <c r="C19" s="177">
        <f>(('ETPT SCHEMA EMPLOIS SS PLAF'!D32*'ETPT SCHEMA EMPLOIS SS PLAF'!E32*'ETPT SCHEMA EMPLOIS SS PLAF'!H32)+('ETPT SCHEMA EMPLOIS SS PLAF'!D36*'ETPT SCHEMA EMPLOIS SS PLAF'!E36*'ETPT SCHEMA EMPLOIS SS PLAF'!H36))*$C$72*$C$73</f>
        <v>0</v>
      </c>
      <c r="D19" s="178">
        <f>(('ETPT SCHEMA EMPLOIS SS PLAF'!I32*'ETPT SCHEMA EMPLOIS SS PLAF'!J32*'ETPT SCHEMA EMPLOIS SS PLAF'!L32)+('ETPT SCHEMA EMPLOIS SS PLAF'!I36*'ETPT SCHEMA EMPLOIS SS PLAF'!J36*'ETPT SCHEMA EMPLOIS SS PLAF'!L36))*$C$72*$C$73</f>
        <v>0</v>
      </c>
      <c r="E19" s="179">
        <f>D19+C19</f>
        <v>0</v>
      </c>
      <c r="F19" s="177">
        <f>(('ETPT SCHEMA EMPLOIS SS PLAF'!I32*'ETPT SCHEMA EMPLOIS SS PLAF'!J32*'ETPT SCHEMA EMPLOIS SS PLAF'!M32)+('ETPT SCHEMA EMPLOIS SS PLAF'!I36*'ETPT SCHEMA EMPLOIS SS PLAF'!J36*'ETPT SCHEMA EMPLOIS SS PLAF'!M36))*$C$72*$C$73</f>
        <v>0</v>
      </c>
      <c r="G19" s="178">
        <f>(('ETPT SCHEMA EMPLOIS SS PLAF'!N32*'ETPT SCHEMA EMPLOIS SS PLAF'!O32*'ETPT SCHEMA EMPLOIS SS PLAF'!Q32)+('ETPT SCHEMA EMPLOIS SS PLAF'!N36*'ETPT SCHEMA EMPLOIS SS PLAF'!O36*'ETPT SCHEMA EMPLOIS SS PLAF'!Q36))*'EFFETS FINANCIERS FLUX ETPT'!$C$72*'EFFETS FINANCIERS FLUX ETPT'!$C$73</f>
        <v>0</v>
      </c>
      <c r="H19" s="179">
        <f>G19+F19</f>
        <v>0</v>
      </c>
      <c r="I19" s="177">
        <f>(('ETPT SCHEMA EMPLOIS SS PLAF'!N32*'ETPT SCHEMA EMPLOIS SS PLAF'!O32*'ETPT SCHEMA EMPLOIS SS PLAF'!R32)+('ETPT SCHEMA EMPLOIS SS PLAF'!N36*'ETPT SCHEMA EMPLOIS SS PLAF'!O36*'ETPT SCHEMA EMPLOIS SS PLAF'!R36))*$C$72*$C$73</f>
        <v>0</v>
      </c>
      <c r="J19" s="178">
        <f>(('ETPT SCHEMA EMPLOIS SS PLAF'!S32*'ETPT SCHEMA EMPLOIS SS PLAF'!T32*'ETPT SCHEMA EMPLOIS SS PLAF'!V32)+('ETPT SCHEMA EMPLOIS SS PLAF'!S36*'ETPT SCHEMA EMPLOIS SS PLAF'!T36*'ETPT SCHEMA EMPLOIS SS PLAF'!V36))*$C$72*$C$73</f>
        <v>0</v>
      </c>
      <c r="K19" s="179">
        <f>J19+I19</f>
        <v>0</v>
      </c>
    </row>
    <row r="20" spans="1:11" s="78" customFormat="1" ht="15" customHeight="1" x14ac:dyDescent="0.25">
      <c r="A20" s="531"/>
      <c r="B20" s="176" t="s">
        <v>64</v>
      </c>
      <c r="C20" s="177">
        <f>(('ETPT SCHEMA EMPLOIS SS PLAF'!D33*'ETPT SCHEMA EMPLOIS SS PLAF'!E33*'ETPT SCHEMA EMPLOIS SS PLAF'!H33)+('ETPT SCHEMA EMPLOIS SS PLAF'!D37*'ETPT SCHEMA EMPLOIS SS PLAF'!E37*'ETPT SCHEMA EMPLOIS SS PLAF'!H37))*$C$72*$C$73</f>
        <v>0</v>
      </c>
      <c r="D20" s="178">
        <f>(('ETPT SCHEMA EMPLOIS SS PLAF'!I33*'ETPT SCHEMA EMPLOIS SS PLAF'!J33*'ETPT SCHEMA EMPLOIS SS PLAF'!L33)+('ETPT SCHEMA EMPLOIS SS PLAF'!I37*'ETPT SCHEMA EMPLOIS SS PLAF'!J37*'ETPT SCHEMA EMPLOIS SS PLAF'!L37))*$C$72*$C$73</f>
        <v>0</v>
      </c>
      <c r="E20" s="179">
        <f>D20+C20</f>
        <v>0</v>
      </c>
      <c r="F20" s="177">
        <f>(('ETPT SCHEMA EMPLOIS SS PLAF'!I33*'ETPT SCHEMA EMPLOIS SS PLAF'!J33*'ETPT SCHEMA EMPLOIS SS PLAF'!M33)+('ETPT SCHEMA EMPLOIS SS PLAF'!I37*'ETPT SCHEMA EMPLOIS SS PLAF'!J37*'ETPT SCHEMA EMPLOIS SS PLAF'!M37))*$C$72*$C$73</f>
        <v>0</v>
      </c>
      <c r="G20" s="178">
        <f>(('ETPT SCHEMA EMPLOIS SS PLAF'!N33*'ETPT SCHEMA EMPLOIS SS PLAF'!O33*'ETPT SCHEMA EMPLOIS SS PLAF'!Q33)+('ETPT SCHEMA EMPLOIS SS PLAF'!N37*'ETPT SCHEMA EMPLOIS SS PLAF'!O37*'ETPT SCHEMA EMPLOIS SS PLAF'!Q37))*'EFFETS FINANCIERS FLUX ETPT'!$C$72*'EFFETS FINANCIERS FLUX ETPT'!$C$73</f>
        <v>0</v>
      </c>
      <c r="H20" s="179">
        <f>G20+F20</f>
        <v>0</v>
      </c>
      <c r="I20" s="177">
        <f>(('ETPT SCHEMA EMPLOIS SS PLAF'!N33*'ETPT SCHEMA EMPLOIS SS PLAF'!O33*'ETPT SCHEMA EMPLOIS SS PLAF'!R33)+('ETPT SCHEMA EMPLOIS SS PLAF'!N37*'ETPT SCHEMA EMPLOIS SS PLAF'!O37*'ETPT SCHEMA EMPLOIS SS PLAF'!R37))*$C$72*$C$73</f>
        <v>0</v>
      </c>
      <c r="J20" s="178">
        <f>(('ETPT SCHEMA EMPLOIS SS PLAF'!S33*'ETPT SCHEMA EMPLOIS SS PLAF'!T33*'ETPT SCHEMA EMPLOIS SS PLAF'!V33)+('ETPT SCHEMA EMPLOIS SS PLAF'!S37*'ETPT SCHEMA EMPLOIS SS PLAF'!T37*'ETPT SCHEMA EMPLOIS SS PLAF'!V37))*$C$72*$C$73</f>
        <v>0</v>
      </c>
      <c r="K20" s="179">
        <f>J20+I20</f>
        <v>0</v>
      </c>
    </row>
    <row r="21" spans="1:11" s="181" customFormat="1" ht="20.25" customHeight="1" x14ac:dyDescent="0.25">
      <c r="A21" s="531"/>
      <c r="B21" s="288" t="s">
        <v>136</v>
      </c>
      <c r="C21" s="289">
        <f t="shared" ref="C21:K21" si="1">C20+C19+C18</f>
        <v>0</v>
      </c>
      <c r="D21" s="290">
        <f t="shared" si="1"/>
        <v>0</v>
      </c>
      <c r="E21" s="291">
        <f t="shared" si="1"/>
        <v>0</v>
      </c>
      <c r="F21" s="289">
        <f t="shared" si="1"/>
        <v>0</v>
      </c>
      <c r="G21" s="290">
        <f t="shared" si="1"/>
        <v>0</v>
      </c>
      <c r="H21" s="291">
        <f t="shared" si="1"/>
        <v>0</v>
      </c>
      <c r="I21" s="289">
        <f t="shared" si="1"/>
        <v>0</v>
      </c>
      <c r="J21" s="290">
        <f t="shared" si="1"/>
        <v>0</v>
      </c>
      <c r="K21" s="291">
        <f t="shared" si="1"/>
        <v>0</v>
      </c>
    </row>
    <row r="22" spans="1:11" s="181" customFormat="1" ht="20.25" customHeight="1" thickBot="1" x14ac:dyDescent="0.3">
      <c r="A22" s="552" t="s">
        <v>77</v>
      </c>
      <c r="B22" s="553"/>
      <c r="C22" s="292">
        <f t="shared" ref="C22:K22" si="2">C21+C17</f>
        <v>0</v>
      </c>
      <c r="D22" s="292">
        <f t="shared" si="2"/>
        <v>0</v>
      </c>
      <c r="E22" s="292">
        <f t="shared" si="2"/>
        <v>0</v>
      </c>
      <c r="F22" s="292">
        <f t="shared" si="2"/>
        <v>0</v>
      </c>
      <c r="G22" s="292">
        <f t="shared" si="2"/>
        <v>0</v>
      </c>
      <c r="H22" s="292">
        <f t="shared" si="2"/>
        <v>0</v>
      </c>
      <c r="I22" s="292">
        <f t="shared" si="2"/>
        <v>0</v>
      </c>
      <c r="J22" s="292">
        <f t="shared" si="2"/>
        <v>0</v>
      </c>
      <c r="K22" s="293">
        <f t="shared" si="2"/>
        <v>0</v>
      </c>
    </row>
    <row r="24" spans="1:11" ht="22.5" x14ac:dyDescent="0.25">
      <c r="A24" s="522" t="s">
        <v>3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</row>
    <row r="25" spans="1:11" ht="16.149999999999999" thickBot="1" x14ac:dyDescent="0.3"/>
    <row r="26" spans="1:11" s="168" customFormat="1" ht="27" customHeight="1" x14ac:dyDescent="0.3">
      <c r="A26" s="533"/>
      <c r="B26" s="534"/>
      <c r="C26" s="535">
        <v>2022</v>
      </c>
      <c r="D26" s="536"/>
      <c r="E26" s="537"/>
      <c r="F26" s="535">
        <v>2023</v>
      </c>
      <c r="G26" s="536"/>
      <c r="H26" s="537"/>
      <c r="I26" s="535">
        <v>2024</v>
      </c>
      <c r="J26" s="536"/>
      <c r="K26" s="537"/>
    </row>
    <row r="27" spans="1:11" s="168" customFormat="1" ht="108" customHeight="1" x14ac:dyDescent="0.25">
      <c r="C27" s="169" t="s">
        <v>103</v>
      </c>
      <c r="D27" s="170" t="s">
        <v>241</v>
      </c>
      <c r="E27" s="538" t="s">
        <v>101</v>
      </c>
      <c r="F27" s="169" t="s">
        <v>187</v>
      </c>
      <c r="G27" s="170" t="s">
        <v>242</v>
      </c>
      <c r="H27" s="538" t="s">
        <v>183</v>
      </c>
      <c r="I27" s="169" t="s">
        <v>243</v>
      </c>
      <c r="J27" s="170" t="s">
        <v>244</v>
      </c>
      <c r="K27" s="538" t="s">
        <v>215</v>
      </c>
    </row>
    <row r="28" spans="1:11" s="168" customFormat="1" ht="39" thickBot="1" x14ac:dyDescent="0.3">
      <c r="C28" s="182" t="s">
        <v>41</v>
      </c>
      <c r="D28" s="183" t="s">
        <v>104</v>
      </c>
      <c r="E28" s="539"/>
      <c r="F28" s="182" t="s">
        <v>40</v>
      </c>
      <c r="G28" s="183" t="s">
        <v>41</v>
      </c>
      <c r="H28" s="539"/>
      <c r="I28" s="182" t="s">
        <v>41</v>
      </c>
      <c r="J28" s="183" t="s">
        <v>104</v>
      </c>
      <c r="K28" s="539"/>
    </row>
    <row r="29" spans="1:11" s="78" customFormat="1" ht="15.75" customHeight="1" x14ac:dyDescent="0.25">
      <c r="A29" s="527" t="s">
        <v>94</v>
      </c>
      <c r="B29" s="226" t="s">
        <v>54</v>
      </c>
      <c r="C29" s="184">
        <f>(('ETPT SCHEMA EMPLOIS SS PLAF'!D57*'ETPT SCHEMA EMPLOIS SS PLAF'!E57*'ETPT SCHEMA EMPLOIS SS PLAF'!H57)+('ETPT SCHEMA EMPLOIS SS PLAF'!D63*'ETPT SCHEMA EMPLOIS SS PLAF'!E63*'ETPT SCHEMA EMPLOIS SS PLAF'!H63))*$C$72*$C$73</f>
        <v>0</v>
      </c>
      <c r="D29" s="113">
        <f>(('ETPT SCHEMA EMPLOIS SS PLAF'!I57*'ETPT SCHEMA EMPLOIS SS PLAF'!J57*'ETPT SCHEMA EMPLOIS SS PLAF'!L57)+('ETPT SCHEMA EMPLOIS SS PLAF'!I63*'ETPT SCHEMA EMPLOIS SS PLAF'!J63*'ETPT SCHEMA EMPLOIS SS PLAF'!L63))*$C$72*$C$73</f>
        <v>0</v>
      </c>
      <c r="E29" s="185">
        <f>C29+D29</f>
        <v>0</v>
      </c>
      <c r="F29" s="184">
        <f>(('ETPT SCHEMA EMPLOIS SS PLAF'!I57*'ETPT SCHEMA EMPLOIS SS PLAF'!J57*'ETPT SCHEMA EMPLOIS SS PLAF'!M57)+('ETPT SCHEMA EMPLOIS SS PLAF'!I63*'ETPT SCHEMA EMPLOIS SS PLAF'!J63*'ETPT SCHEMA EMPLOIS SS PLAF'!M63))*$C$72*$C$73</f>
        <v>0</v>
      </c>
      <c r="G29" s="113">
        <f>(('ETPT SCHEMA EMPLOIS SS PLAF'!N57*'ETPT SCHEMA EMPLOIS SS PLAF'!O57*'ETPT SCHEMA EMPLOIS SS PLAF'!Q57)+('ETPT SCHEMA EMPLOIS SS PLAF'!N63*'ETPT SCHEMA EMPLOIS SS PLAF'!O63*'ETPT SCHEMA EMPLOIS SS PLAF'!Q63))*$C$72*$C$73</f>
        <v>0</v>
      </c>
      <c r="H29" s="185">
        <f>F29+G29</f>
        <v>0</v>
      </c>
      <c r="I29" s="184">
        <f>(('ETPT SCHEMA EMPLOIS SS PLAF'!N57*'ETPT SCHEMA EMPLOIS SS PLAF'!O57*'ETPT SCHEMA EMPLOIS SS PLAF'!R57)+('ETPT SCHEMA EMPLOIS SS PLAF'!N63*'ETPT SCHEMA EMPLOIS SS PLAF'!O63*'ETPT SCHEMA EMPLOIS SS PLAF'!R63))*$C$72*$C$73</f>
        <v>0</v>
      </c>
      <c r="J29" s="113">
        <f>(('ETPT SCHEMA EMPLOIS SS PLAF'!S57*'ETPT SCHEMA EMPLOIS SS PLAF'!T57*'ETPT SCHEMA EMPLOIS SS PLAF'!V57)+('ETPT SCHEMA EMPLOIS SS PLAF'!S63*'ETPT SCHEMA EMPLOIS SS PLAF'!T63*'ETPT SCHEMA EMPLOIS SS PLAF'!V63))*$C$72*$C$73</f>
        <v>0</v>
      </c>
      <c r="K29" s="185">
        <f>I29+J29</f>
        <v>0</v>
      </c>
    </row>
    <row r="30" spans="1:11" s="78" customFormat="1" ht="30" x14ac:dyDescent="0.25">
      <c r="A30" s="528"/>
      <c r="B30" s="225" t="s">
        <v>56</v>
      </c>
      <c r="C30" s="227">
        <f>(('ETPT SCHEMA EMPLOIS SS PLAF'!D58*'ETPT SCHEMA EMPLOIS SS PLAF'!E58*'ETPT SCHEMA EMPLOIS SS PLAF'!H58)+('ETPT SCHEMA EMPLOIS SS PLAF'!D64*'ETPT SCHEMA EMPLOIS SS PLAF'!E64*'ETPT SCHEMA EMPLOIS SS PLAF'!H64))*$C$72*$C$73</f>
        <v>0</v>
      </c>
      <c r="D30" s="228">
        <f>(('ETPT SCHEMA EMPLOIS SS PLAF'!I58*'ETPT SCHEMA EMPLOIS SS PLAF'!J58*'ETPT SCHEMA EMPLOIS SS PLAF'!L58)+('ETPT SCHEMA EMPLOIS SS PLAF'!I64*'ETPT SCHEMA EMPLOIS SS PLAF'!J64*'ETPT SCHEMA EMPLOIS SS PLAF'!L64))*$C$72*$C$73</f>
        <v>0</v>
      </c>
      <c r="E30" s="229">
        <f>C30+D30</f>
        <v>0</v>
      </c>
      <c r="F30" s="227">
        <f>(('ETPT SCHEMA EMPLOIS SS PLAF'!I58*'ETPT SCHEMA EMPLOIS SS PLAF'!J58*'ETPT SCHEMA EMPLOIS SS PLAF'!M58)+('ETPT SCHEMA EMPLOIS SS PLAF'!I64*'ETPT SCHEMA EMPLOIS SS PLAF'!J64*'ETPT SCHEMA EMPLOIS SS PLAF'!M64))*$C$72*$C$73</f>
        <v>0</v>
      </c>
      <c r="G30" s="228">
        <f>(('ETPT SCHEMA EMPLOIS SS PLAF'!N58*'ETPT SCHEMA EMPLOIS SS PLAF'!O58*'ETPT SCHEMA EMPLOIS SS PLAF'!Q58)+('ETPT SCHEMA EMPLOIS SS PLAF'!N64*'ETPT SCHEMA EMPLOIS SS PLAF'!O64*'ETPT SCHEMA EMPLOIS SS PLAF'!Q64))*$C$72*$C$73</f>
        <v>0</v>
      </c>
      <c r="H30" s="229">
        <f>F30+G30</f>
        <v>0</v>
      </c>
      <c r="I30" s="227">
        <f>(('ETPT SCHEMA EMPLOIS SS PLAF'!N58*'ETPT SCHEMA EMPLOIS SS PLAF'!O58*'ETPT SCHEMA EMPLOIS SS PLAF'!R58)+('ETPT SCHEMA EMPLOIS SS PLAF'!N64*'ETPT SCHEMA EMPLOIS SS PLAF'!O64*'ETPT SCHEMA EMPLOIS SS PLAF'!R64))*$C$72*$C$73</f>
        <v>0</v>
      </c>
      <c r="J30" s="228">
        <f>(('ETPT SCHEMA EMPLOIS SS PLAF'!S58*'ETPT SCHEMA EMPLOIS SS PLAF'!T58*'ETPT SCHEMA EMPLOIS SS PLAF'!V58)+('ETPT SCHEMA EMPLOIS SS PLAF'!S64*'ETPT SCHEMA EMPLOIS SS PLAF'!T64*'ETPT SCHEMA EMPLOIS SS PLAF'!V64))*$C$72*$C$73</f>
        <v>0</v>
      </c>
      <c r="K30" s="229">
        <f>I30+J30</f>
        <v>0</v>
      </c>
    </row>
    <row r="31" spans="1:11" s="78" customFormat="1" ht="15.75" customHeight="1" x14ac:dyDescent="0.25">
      <c r="A31" s="528"/>
      <c r="B31" s="225" t="s">
        <v>55</v>
      </c>
      <c r="C31" s="227">
        <f>(('ETPT SCHEMA EMPLOIS SS PLAF'!D59*'ETPT SCHEMA EMPLOIS SS PLAF'!E59*'ETPT SCHEMA EMPLOIS SS PLAF'!H59)+('ETPT SCHEMA EMPLOIS SS PLAF'!D65*'ETPT SCHEMA EMPLOIS SS PLAF'!E65*'ETPT SCHEMA EMPLOIS SS PLAF'!H65))*$C$72*$C$73</f>
        <v>0</v>
      </c>
      <c r="D31" s="228">
        <f>(('ETPT SCHEMA EMPLOIS SS PLAF'!I59*'ETPT SCHEMA EMPLOIS SS PLAF'!J59*'ETPT SCHEMA EMPLOIS SS PLAF'!L59)+('ETPT SCHEMA EMPLOIS SS PLAF'!I65*'ETPT SCHEMA EMPLOIS SS PLAF'!J65*'ETPT SCHEMA EMPLOIS SS PLAF'!L65))*$C$72*$C$73</f>
        <v>0</v>
      </c>
      <c r="E31" s="229">
        <f>C31+D31</f>
        <v>0</v>
      </c>
      <c r="F31" s="227">
        <f>(('ETPT SCHEMA EMPLOIS SS PLAF'!I59*'ETPT SCHEMA EMPLOIS SS PLAF'!J59*'ETPT SCHEMA EMPLOIS SS PLAF'!M59)+('ETPT SCHEMA EMPLOIS SS PLAF'!I65*'ETPT SCHEMA EMPLOIS SS PLAF'!J65*'ETPT SCHEMA EMPLOIS SS PLAF'!M65))*$C$72*$C$73</f>
        <v>0</v>
      </c>
      <c r="G31" s="228">
        <f>(('ETPT SCHEMA EMPLOIS SS PLAF'!N59*'ETPT SCHEMA EMPLOIS SS PLAF'!O59*'ETPT SCHEMA EMPLOIS SS PLAF'!Q59)+('ETPT SCHEMA EMPLOIS SS PLAF'!N65*'ETPT SCHEMA EMPLOIS SS PLAF'!O65*'ETPT SCHEMA EMPLOIS SS PLAF'!Q65))*$C$72*$C$73</f>
        <v>0</v>
      </c>
      <c r="H31" s="229">
        <f>F31+G31</f>
        <v>0</v>
      </c>
      <c r="I31" s="227">
        <f>(('ETPT SCHEMA EMPLOIS SS PLAF'!N59*'ETPT SCHEMA EMPLOIS SS PLAF'!O59*'ETPT SCHEMA EMPLOIS SS PLAF'!R59)+('ETPT SCHEMA EMPLOIS SS PLAF'!N65*'ETPT SCHEMA EMPLOIS SS PLAF'!O65*'ETPT SCHEMA EMPLOIS SS PLAF'!R65))*$C$72*$C$73</f>
        <v>0</v>
      </c>
      <c r="J31" s="228">
        <f>(('ETPT SCHEMA EMPLOIS SS PLAF'!S59*'ETPT SCHEMA EMPLOIS SS PLAF'!T59*'ETPT SCHEMA EMPLOIS SS PLAF'!V59)+('ETPT SCHEMA EMPLOIS SS PLAF'!S65*'ETPT SCHEMA EMPLOIS SS PLAF'!T65*'ETPT SCHEMA EMPLOIS SS PLAF'!V65))*$C$72*$C$73</f>
        <v>0</v>
      </c>
      <c r="K31" s="229">
        <f>I31+J31</f>
        <v>0</v>
      </c>
    </row>
    <row r="32" spans="1:11" s="78" customFormat="1" ht="30" x14ac:dyDescent="0.25">
      <c r="A32" s="528"/>
      <c r="B32" s="225" t="s">
        <v>57</v>
      </c>
      <c r="C32" s="186">
        <f>(('ETPT SCHEMA EMPLOIS SS PLAF'!D60*'ETPT SCHEMA EMPLOIS SS PLAF'!E60*'ETPT SCHEMA EMPLOIS SS PLAF'!H60)+('ETPT SCHEMA EMPLOIS SS PLAF'!D66*'ETPT SCHEMA EMPLOIS SS PLAF'!E66*'ETPT SCHEMA EMPLOIS SS PLAF'!H66))*$C$72*$C$73</f>
        <v>0</v>
      </c>
      <c r="D32" s="119">
        <f>(('ETPT SCHEMA EMPLOIS SS PLAF'!I60*'ETPT SCHEMA EMPLOIS SS PLAF'!J60*'ETPT SCHEMA EMPLOIS SS PLAF'!L60)+('ETPT SCHEMA EMPLOIS SS PLAF'!I66*'ETPT SCHEMA EMPLOIS SS PLAF'!J66*'ETPT SCHEMA EMPLOIS SS PLAF'!L66))*$C$72*$C$73</f>
        <v>0</v>
      </c>
      <c r="E32" s="187">
        <f>C32+D32</f>
        <v>0</v>
      </c>
      <c r="F32" s="186">
        <f>(('ETPT SCHEMA EMPLOIS SS PLAF'!I60*'ETPT SCHEMA EMPLOIS SS PLAF'!J60*'ETPT SCHEMA EMPLOIS SS PLAF'!M60)+('ETPT SCHEMA EMPLOIS SS PLAF'!I66*'ETPT SCHEMA EMPLOIS SS PLAF'!J66*'ETPT SCHEMA EMPLOIS SS PLAF'!M66))*$C$72*$C$73</f>
        <v>0</v>
      </c>
      <c r="G32" s="119">
        <f>(('ETPT SCHEMA EMPLOIS SS PLAF'!N60*'ETPT SCHEMA EMPLOIS SS PLAF'!O60*'ETPT SCHEMA EMPLOIS SS PLAF'!Q60)+('ETPT SCHEMA EMPLOIS SS PLAF'!N66*'ETPT SCHEMA EMPLOIS SS PLAF'!O66*'ETPT SCHEMA EMPLOIS SS PLAF'!Q66))*$C$72*$C$73</f>
        <v>0</v>
      </c>
      <c r="H32" s="187">
        <f>F32+G32</f>
        <v>0</v>
      </c>
      <c r="I32" s="186">
        <f>(('ETPT SCHEMA EMPLOIS SS PLAF'!N60*'ETPT SCHEMA EMPLOIS SS PLAF'!O60*'ETPT SCHEMA EMPLOIS SS PLAF'!R60)+('ETPT SCHEMA EMPLOIS SS PLAF'!N66*'ETPT SCHEMA EMPLOIS SS PLAF'!O66*'ETPT SCHEMA EMPLOIS SS PLAF'!R66))*$C$72*$C$73</f>
        <v>0</v>
      </c>
      <c r="J32" s="119">
        <f>(('ETPT SCHEMA EMPLOIS SS PLAF'!S60*'ETPT SCHEMA EMPLOIS SS PLAF'!T60*'ETPT SCHEMA EMPLOIS SS PLAF'!V60)+('ETPT SCHEMA EMPLOIS SS PLAF'!S66*'ETPT SCHEMA EMPLOIS SS PLAF'!T66*'ETPT SCHEMA EMPLOIS SS PLAF'!V66))*$C$72*$C$73</f>
        <v>0</v>
      </c>
      <c r="K32" s="187">
        <f>I32+J32</f>
        <v>0</v>
      </c>
    </row>
    <row r="33" spans="1:17" s="78" customFormat="1" ht="18" x14ac:dyDescent="0.25">
      <c r="A33" s="528"/>
      <c r="B33" s="225" t="s">
        <v>93</v>
      </c>
      <c r="C33" s="186">
        <f>(('ETPT SCHEMA EMPLOIS SS PLAF'!D61*'ETPT SCHEMA EMPLOIS SS PLAF'!E61*'ETPT SCHEMA EMPLOIS SS PLAF'!H61)+('ETPT SCHEMA EMPLOIS SS PLAF'!D67*'ETPT SCHEMA EMPLOIS SS PLAF'!E67*'ETPT SCHEMA EMPLOIS SS PLAF'!H67))*$C$72*$C$73</f>
        <v>0</v>
      </c>
      <c r="D33" s="119">
        <f>(('ETPT SCHEMA EMPLOIS SS PLAF'!I61*'ETPT SCHEMA EMPLOIS SS PLAF'!J61*'ETPT SCHEMA EMPLOIS SS PLAF'!L61)+('ETPT SCHEMA EMPLOIS SS PLAF'!I67*'ETPT SCHEMA EMPLOIS SS PLAF'!J67*'ETPT SCHEMA EMPLOIS SS PLAF'!L67))*$C$72*$C$73</f>
        <v>0</v>
      </c>
      <c r="E33" s="187">
        <f>C33+D33</f>
        <v>0</v>
      </c>
      <c r="F33" s="186">
        <f>(('ETPT SCHEMA EMPLOIS SS PLAF'!I61*'ETPT SCHEMA EMPLOIS SS PLAF'!J61*'ETPT SCHEMA EMPLOIS SS PLAF'!M61)+('ETPT SCHEMA EMPLOIS SS PLAF'!I67*'ETPT SCHEMA EMPLOIS SS PLAF'!J67*'ETPT SCHEMA EMPLOIS SS PLAF'!M67))*$C$72*$C$73</f>
        <v>0</v>
      </c>
      <c r="G33" s="119">
        <f>(('ETPT SCHEMA EMPLOIS SS PLAF'!N61*'ETPT SCHEMA EMPLOIS SS PLAF'!O61*'ETPT SCHEMA EMPLOIS SS PLAF'!Q61)+('ETPT SCHEMA EMPLOIS SS PLAF'!N67*'ETPT SCHEMA EMPLOIS SS PLAF'!O67*'ETPT SCHEMA EMPLOIS SS PLAF'!Q67))*$C$72*$C$73</f>
        <v>0</v>
      </c>
      <c r="H33" s="187">
        <f>F33+G33</f>
        <v>0</v>
      </c>
      <c r="I33" s="186">
        <f>(('ETPT SCHEMA EMPLOIS SS PLAF'!N61*'ETPT SCHEMA EMPLOIS SS PLAF'!O61*'ETPT SCHEMA EMPLOIS SS PLAF'!R61)+('ETPT SCHEMA EMPLOIS SS PLAF'!N67*'ETPT SCHEMA EMPLOIS SS PLAF'!O67*'ETPT SCHEMA EMPLOIS SS PLAF'!R67))*$C$72*$C$73</f>
        <v>0</v>
      </c>
      <c r="J33" s="119">
        <f>(('ETPT SCHEMA EMPLOIS SS PLAF'!S61*'ETPT SCHEMA EMPLOIS SS PLAF'!T61*'ETPT SCHEMA EMPLOIS SS PLAF'!V61)+('ETPT SCHEMA EMPLOIS SS PLAF'!S67*'ETPT SCHEMA EMPLOIS SS PLAF'!T67*'ETPT SCHEMA EMPLOIS SS PLAF'!V67))*$C$72*$C$73</f>
        <v>0</v>
      </c>
      <c r="K33" s="187">
        <f>I33+J33</f>
        <v>0</v>
      </c>
    </row>
    <row r="34" spans="1:17" s="181" customFormat="1" ht="28.5" x14ac:dyDescent="0.25">
      <c r="A34" s="529"/>
      <c r="B34" s="272" t="s">
        <v>135</v>
      </c>
      <c r="C34" s="273">
        <f>SUM(C29:C33)</f>
        <v>0</v>
      </c>
      <c r="D34" s="274">
        <f t="shared" ref="D34:K34" si="3">SUM(D29:D33)</f>
        <v>0</v>
      </c>
      <c r="E34" s="275">
        <f t="shared" si="3"/>
        <v>0</v>
      </c>
      <c r="F34" s="273">
        <f t="shared" si="3"/>
        <v>0</v>
      </c>
      <c r="G34" s="274">
        <f t="shared" si="3"/>
        <v>0</v>
      </c>
      <c r="H34" s="275">
        <f t="shared" si="3"/>
        <v>0</v>
      </c>
      <c r="I34" s="273">
        <f t="shared" si="3"/>
        <v>0</v>
      </c>
      <c r="J34" s="274">
        <f t="shared" si="3"/>
        <v>0</v>
      </c>
      <c r="K34" s="275">
        <f t="shared" si="3"/>
        <v>0</v>
      </c>
    </row>
    <row r="35" spans="1:17" s="78" customFormat="1" ht="15" customHeight="1" x14ac:dyDescent="0.25">
      <c r="A35" s="530" t="s">
        <v>61</v>
      </c>
      <c r="B35" s="176" t="s">
        <v>62</v>
      </c>
      <c r="C35" s="186">
        <f>(('ETPT SCHEMA EMPLOIS SS PLAF'!D70*'ETPT SCHEMA EMPLOIS SS PLAF'!E70*'ETPT SCHEMA EMPLOIS SS PLAF'!H70)+('ETPT SCHEMA EMPLOIS SS PLAF'!D74*'ETPT SCHEMA EMPLOIS SS PLAF'!E74*'ETPT SCHEMA EMPLOIS SS PLAF'!H74))*$C$72*$C$73</f>
        <v>0</v>
      </c>
      <c r="D35" s="119">
        <f>(('ETPT SCHEMA EMPLOIS SS PLAF'!I70*'ETPT SCHEMA EMPLOIS SS PLAF'!J70*'ETPT SCHEMA EMPLOIS SS PLAF'!L70)+('ETPT SCHEMA EMPLOIS SS PLAF'!I74*'ETPT SCHEMA EMPLOIS SS PLAF'!J74*'ETPT SCHEMA EMPLOIS SS PLAF'!L74))*$C$72*$C$73</f>
        <v>0</v>
      </c>
      <c r="E35" s="187">
        <f>C35+D35</f>
        <v>0</v>
      </c>
      <c r="F35" s="186">
        <f>(('ETPT SCHEMA EMPLOIS SS PLAF'!I70*'ETPT SCHEMA EMPLOIS SS PLAF'!J70*'ETPT SCHEMA EMPLOIS SS PLAF'!M70)+('ETPT SCHEMA EMPLOIS SS PLAF'!I74*'ETPT SCHEMA EMPLOIS SS PLAF'!J74*'ETPT SCHEMA EMPLOIS SS PLAF'!M74))*$C$72*$C$73</f>
        <v>0</v>
      </c>
      <c r="G35" s="119">
        <f>(('ETPT SCHEMA EMPLOIS SS PLAF'!N70*'ETPT SCHEMA EMPLOIS SS PLAF'!O70*'ETPT SCHEMA EMPLOIS SS PLAF'!Q70)+('ETPT SCHEMA EMPLOIS SS PLAF'!N74*'ETPT SCHEMA EMPLOIS SS PLAF'!O74*'ETPT SCHEMA EMPLOIS SS PLAF'!Q74))*$C$72*$C$73</f>
        <v>0</v>
      </c>
      <c r="H35" s="187">
        <f>F35+G35</f>
        <v>0</v>
      </c>
      <c r="I35" s="186">
        <f>(('ETPT SCHEMA EMPLOIS SS PLAF'!N70*'ETPT SCHEMA EMPLOIS SS PLAF'!O70*'ETPT SCHEMA EMPLOIS SS PLAF'!R70)+('ETPT SCHEMA EMPLOIS SS PLAF'!N74*'ETPT SCHEMA EMPLOIS SS PLAF'!O74*'ETPT SCHEMA EMPLOIS SS PLAF'!R74))*$C$72*$C$73</f>
        <v>0</v>
      </c>
      <c r="J35" s="119">
        <f>(('ETPT SCHEMA EMPLOIS SS PLAF'!S70*'ETPT SCHEMA EMPLOIS SS PLAF'!T70*'ETPT SCHEMA EMPLOIS SS PLAF'!V70)+('ETPT SCHEMA EMPLOIS SS PLAF'!S74*'ETPT SCHEMA EMPLOIS SS PLAF'!T74*'ETPT SCHEMA EMPLOIS SS PLAF'!V74))*$C$72*$C$73</f>
        <v>0</v>
      </c>
      <c r="K35" s="187">
        <f>I35+J35</f>
        <v>0</v>
      </c>
    </row>
    <row r="36" spans="1:17" s="78" customFormat="1" ht="15" customHeight="1" x14ac:dyDescent="0.25">
      <c r="A36" s="531"/>
      <c r="B36" s="176" t="s">
        <v>63</v>
      </c>
      <c r="C36" s="186">
        <f>(('ETPT SCHEMA EMPLOIS SS PLAF'!D71*'ETPT SCHEMA EMPLOIS SS PLAF'!E71*'ETPT SCHEMA EMPLOIS SS PLAF'!H71)+('ETPT SCHEMA EMPLOIS SS PLAF'!D75*'ETPT SCHEMA EMPLOIS SS PLAF'!E75*'ETPT SCHEMA EMPLOIS SS PLAF'!H75))*$C$72*$C$73</f>
        <v>0</v>
      </c>
      <c r="D36" s="119">
        <f>(('ETPT SCHEMA EMPLOIS SS PLAF'!I71*'ETPT SCHEMA EMPLOIS SS PLAF'!J71*'ETPT SCHEMA EMPLOIS SS PLAF'!L71)+('ETPT SCHEMA EMPLOIS SS PLAF'!I75*'ETPT SCHEMA EMPLOIS SS PLAF'!J75*'ETPT SCHEMA EMPLOIS SS PLAF'!L75))*$C$72*$C$73</f>
        <v>0</v>
      </c>
      <c r="E36" s="187">
        <f>C36+D36</f>
        <v>0</v>
      </c>
      <c r="F36" s="186">
        <f>(('ETPT SCHEMA EMPLOIS SS PLAF'!I71*'ETPT SCHEMA EMPLOIS SS PLAF'!J71*'ETPT SCHEMA EMPLOIS SS PLAF'!M71)+('ETPT SCHEMA EMPLOIS SS PLAF'!I75*'ETPT SCHEMA EMPLOIS SS PLAF'!J75*'ETPT SCHEMA EMPLOIS SS PLAF'!M75))*$C$72*$C$73</f>
        <v>0</v>
      </c>
      <c r="G36" s="119">
        <f>(('ETPT SCHEMA EMPLOIS SS PLAF'!N71*'ETPT SCHEMA EMPLOIS SS PLAF'!O71*'ETPT SCHEMA EMPLOIS SS PLAF'!Q71)+('ETPT SCHEMA EMPLOIS SS PLAF'!N75*'ETPT SCHEMA EMPLOIS SS PLAF'!O75*'ETPT SCHEMA EMPLOIS SS PLAF'!Q75))*$C$72*$C$73</f>
        <v>0</v>
      </c>
      <c r="H36" s="187">
        <f>F36+G36</f>
        <v>0</v>
      </c>
      <c r="I36" s="186">
        <f>(('ETPT SCHEMA EMPLOIS SS PLAF'!N71*'ETPT SCHEMA EMPLOIS SS PLAF'!O71*'ETPT SCHEMA EMPLOIS SS PLAF'!R71)+('ETPT SCHEMA EMPLOIS SS PLAF'!N75*'ETPT SCHEMA EMPLOIS SS PLAF'!O75*'ETPT SCHEMA EMPLOIS SS PLAF'!R75))*$C$72*$C$73</f>
        <v>0</v>
      </c>
      <c r="J36" s="119">
        <f>(('ETPT SCHEMA EMPLOIS SS PLAF'!S71*'ETPT SCHEMA EMPLOIS SS PLAF'!T71*'ETPT SCHEMA EMPLOIS SS PLAF'!V71)+('ETPT SCHEMA EMPLOIS SS PLAF'!S75*'ETPT SCHEMA EMPLOIS SS PLAF'!T75*'ETPT SCHEMA EMPLOIS SS PLAF'!V75))*$C$72*$C$73</f>
        <v>0</v>
      </c>
      <c r="K36" s="187">
        <f>I36+J36</f>
        <v>0</v>
      </c>
    </row>
    <row r="37" spans="1:17" s="78" customFormat="1" ht="15" customHeight="1" x14ac:dyDescent="0.25">
      <c r="A37" s="531"/>
      <c r="B37" s="176" t="s">
        <v>64</v>
      </c>
      <c r="C37" s="186">
        <f>(('ETPT SCHEMA EMPLOIS SS PLAF'!D72*'ETPT SCHEMA EMPLOIS SS PLAF'!E72*'ETPT SCHEMA EMPLOIS SS PLAF'!H72)+('ETPT SCHEMA EMPLOIS SS PLAF'!D76*'ETPT SCHEMA EMPLOIS SS PLAF'!E76*'ETPT SCHEMA EMPLOIS SS PLAF'!H76))*$C$72*$C$73</f>
        <v>0</v>
      </c>
      <c r="D37" s="119">
        <f>(('ETPT SCHEMA EMPLOIS SS PLAF'!I72*'ETPT SCHEMA EMPLOIS SS PLAF'!J72*'ETPT SCHEMA EMPLOIS SS PLAF'!L72)+('ETPT SCHEMA EMPLOIS SS PLAF'!I76*'ETPT SCHEMA EMPLOIS SS PLAF'!J76*'ETPT SCHEMA EMPLOIS SS PLAF'!L76))*$C$72*$C$73</f>
        <v>0</v>
      </c>
      <c r="E37" s="187">
        <f>C37+D37</f>
        <v>0</v>
      </c>
      <c r="F37" s="186">
        <f>(('ETPT SCHEMA EMPLOIS SS PLAF'!I72*'ETPT SCHEMA EMPLOIS SS PLAF'!J72*'ETPT SCHEMA EMPLOIS SS PLAF'!M72)+('ETPT SCHEMA EMPLOIS SS PLAF'!I76*'ETPT SCHEMA EMPLOIS SS PLAF'!J76*'ETPT SCHEMA EMPLOIS SS PLAF'!M76))*$C$72*$C$73</f>
        <v>0</v>
      </c>
      <c r="G37" s="119">
        <f>(('ETPT SCHEMA EMPLOIS SS PLAF'!N72*'ETPT SCHEMA EMPLOIS SS PLAF'!O72*'ETPT SCHEMA EMPLOIS SS PLAF'!Q72)+('ETPT SCHEMA EMPLOIS SS PLAF'!N76*'ETPT SCHEMA EMPLOIS SS PLAF'!O76*'ETPT SCHEMA EMPLOIS SS PLAF'!Q76))*$C$72*$C$73</f>
        <v>0</v>
      </c>
      <c r="H37" s="187">
        <f>F37+G37</f>
        <v>0</v>
      </c>
      <c r="I37" s="186">
        <f>(('ETPT SCHEMA EMPLOIS SS PLAF'!N72*'ETPT SCHEMA EMPLOIS SS PLAF'!O72*'ETPT SCHEMA EMPLOIS SS PLAF'!R72)+('ETPT SCHEMA EMPLOIS SS PLAF'!N76*'ETPT SCHEMA EMPLOIS SS PLAF'!O76*'ETPT SCHEMA EMPLOIS SS PLAF'!R76))*$C$72*$C$73</f>
        <v>0</v>
      </c>
      <c r="J37" s="119">
        <f>(('ETPT SCHEMA EMPLOIS SS PLAF'!S72*'ETPT SCHEMA EMPLOIS SS PLAF'!T72*'ETPT SCHEMA EMPLOIS SS PLAF'!V72)+('ETPT SCHEMA EMPLOIS SS PLAF'!S76*'ETPT SCHEMA EMPLOIS SS PLAF'!T76*'ETPT SCHEMA EMPLOIS SS PLAF'!V76))*$C$72*$C$73</f>
        <v>0</v>
      </c>
      <c r="K37" s="187">
        <f>I37+J37</f>
        <v>0</v>
      </c>
      <c r="N37" s="188"/>
    </row>
    <row r="38" spans="1:17" s="181" customFormat="1" ht="20.25" customHeight="1" x14ac:dyDescent="0.25">
      <c r="A38" s="532"/>
      <c r="B38" s="276" t="s">
        <v>136</v>
      </c>
      <c r="C38" s="273">
        <f>SUM(C35:C37)</f>
        <v>0</v>
      </c>
      <c r="D38" s="274">
        <f t="shared" ref="D38:K38" si="4">SUM(D35:D37)</f>
        <v>0</v>
      </c>
      <c r="E38" s="275">
        <f t="shared" si="4"/>
        <v>0</v>
      </c>
      <c r="F38" s="273">
        <f t="shared" si="4"/>
        <v>0</v>
      </c>
      <c r="G38" s="274">
        <f t="shared" si="4"/>
        <v>0</v>
      </c>
      <c r="H38" s="275">
        <f t="shared" si="4"/>
        <v>0</v>
      </c>
      <c r="I38" s="273">
        <f t="shared" si="4"/>
        <v>0</v>
      </c>
      <c r="J38" s="274">
        <f t="shared" si="4"/>
        <v>0</v>
      </c>
      <c r="K38" s="275">
        <f t="shared" si="4"/>
        <v>0</v>
      </c>
      <c r="M38" s="189"/>
      <c r="N38" s="189"/>
      <c r="O38" s="189"/>
      <c r="P38" s="189"/>
      <c r="Q38" s="189"/>
    </row>
    <row r="39" spans="1:17" s="181" customFormat="1" ht="20.25" customHeight="1" thickBot="1" x14ac:dyDescent="0.3">
      <c r="A39" s="548" t="s">
        <v>77</v>
      </c>
      <c r="B39" s="549"/>
      <c r="C39" s="277">
        <f t="shared" ref="C39:K39" si="5">C38+C34</f>
        <v>0</v>
      </c>
      <c r="D39" s="278">
        <f t="shared" si="5"/>
        <v>0</v>
      </c>
      <c r="E39" s="279">
        <f t="shared" si="5"/>
        <v>0</v>
      </c>
      <c r="F39" s="277">
        <f t="shared" si="5"/>
        <v>0</v>
      </c>
      <c r="G39" s="278">
        <f t="shared" si="5"/>
        <v>0</v>
      </c>
      <c r="H39" s="279">
        <f t="shared" si="5"/>
        <v>0</v>
      </c>
      <c r="I39" s="277">
        <f t="shared" si="5"/>
        <v>0</v>
      </c>
      <c r="J39" s="278">
        <f t="shared" si="5"/>
        <v>0</v>
      </c>
      <c r="K39" s="279">
        <f t="shared" si="5"/>
        <v>0</v>
      </c>
    </row>
    <row r="40" spans="1:17" ht="15" x14ac:dyDescent="0.25">
      <c r="A40" s="280"/>
    </row>
    <row r="41" spans="1:17" ht="22.5" x14ac:dyDescent="0.25">
      <c r="A41" s="523" t="s">
        <v>91</v>
      </c>
      <c r="B41" s="523"/>
      <c r="C41" s="523"/>
      <c r="D41" s="523"/>
      <c r="E41" s="523"/>
      <c r="F41" s="523"/>
      <c r="G41" s="523"/>
      <c r="H41" s="523"/>
      <c r="I41" s="523"/>
      <c r="J41" s="523"/>
      <c r="K41" s="523"/>
    </row>
    <row r="42" spans="1:17" ht="16.5" thickBot="1" x14ac:dyDescent="0.3"/>
    <row r="43" spans="1:17" s="168" customFormat="1" ht="27" customHeight="1" x14ac:dyDescent="0.25">
      <c r="A43" s="550"/>
      <c r="B43" s="551"/>
      <c r="C43" s="524">
        <v>2022</v>
      </c>
      <c r="D43" s="525"/>
      <c r="E43" s="526"/>
      <c r="F43" s="524">
        <v>2023</v>
      </c>
      <c r="G43" s="525"/>
      <c r="H43" s="526"/>
      <c r="I43" s="524">
        <v>2024</v>
      </c>
      <c r="J43" s="525"/>
      <c r="K43" s="526"/>
    </row>
    <row r="44" spans="1:17" s="168" customFormat="1" ht="108" customHeight="1" thickBot="1" x14ac:dyDescent="0.3">
      <c r="C44" s="190" t="s">
        <v>106</v>
      </c>
      <c r="D44" s="191" t="s">
        <v>240</v>
      </c>
      <c r="E44" s="192" t="s">
        <v>105</v>
      </c>
      <c r="F44" s="190" t="s">
        <v>188</v>
      </c>
      <c r="G44" s="191" t="s">
        <v>189</v>
      </c>
      <c r="H44" s="192" t="s">
        <v>190</v>
      </c>
      <c r="I44" s="190" t="s">
        <v>248</v>
      </c>
      <c r="J44" s="191" t="s">
        <v>249</v>
      </c>
      <c r="K44" s="192" t="s">
        <v>247</v>
      </c>
    </row>
    <row r="45" spans="1:17" s="78" customFormat="1" ht="15.75" customHeight="1" x14ac:dyDescent="0.25">
      <c r="A45" s="527" t="s">
        <v>94</v>
      </c>
      <c r="B45" s="226" t="s">
        <v>54</v>
      </c>
      <c r="C45" s="184">
        <f t="shared" ref="C45:D49" si="6">C29-C12</f>
        <v>0</v>
      </c>
      <c r="D45" s="113">
        <f t="shared" si="6"/>
        <v>0</v>
      </c>
      <c r="E45" s="185">
        <f>C45+D45</f>
        <v>0</v>
      </c>
      <c r="F45" s="184">
        <f t="shared" ref="F45:G49" si="7">F29-F12</f>
        <v>0</v>
      </c>
      <c r="G45" s="113">
        <f t="shared" si="7"/>
        <v>0</v>
      </c>
      <c r="H45" s="185">
        <f>F45+G45</f>
        <v>0</v>
      </c>
      <c r="I45" s="184">
        <f t="shared" ref="I45:J49" si="8">I29-I12</f>
        <v>0</v>
      </c>
      <c r="J45" s="113">
        <f t="shared" si="8"/>
        <v>0</v>
      </c>
      <c r="K45" s="185">
        <f>I45+J45</f>
        <v>0</v>
      </c>
    </row>
    <row r="46" spans="1:17" s="78" customFormat="1" ht="30" x14ac:dyDescent="0.25">
      <c r="A46" s="528"/>
      <c r="B46" s="225" t="s">
        <v>56</v>
      </c>
      <c r="C46" s="227">
        <f t="shared" si="6"/>
        <v>0</v>
      </c>
      <c r="D46" s="228">
        <f t="shared" si="6"/>
        <v>0</v>
      </c>
      <c r="E46" s="229">
        <f>C46+D46</f>
        <v>0</v>
      </c>
      <c r="F46" s="227">
        <f t="shared" si="7"/>
        <v>0</v>
      </c>
      <c r="G46" s="228">
        <f t="shared" si="7"/>
        <v>0</v>
      </c>
      <c r="H46" s="229">
        <f>F46+G46</f>
        <v>0</v>
      </c>
      <c r="I46" s="227">
        <f t="shared" si="8"/>
        <v>0</v>
      </c>
      <c r="J46" s="228">
        <f t="shared" si="8"/>
        <v>0</v>
      </c>
      <c r="K46" s="229">
        <f>I46+J46</f>
        <v>0</v>
      </c>
    </row>
    <row r="47" spans="1:17" s="78" customFormat="1" ht="15.75" customHeight="1" x14ac:dyDescent="0.25">
      <c r="A47" s="528"/>
      <c r="B47" s="225" t="s">
        <v>55</v>
      </c>
      <c r="C47" s="227">
        <f t="shared" si="6"/>
        <v>0</v>
      </c>
      <c r="D47" s="228">
        <f t="shared" si="6"/>
        <v>0</v>
      </c>
      <c r="E47" s="229">
        <f>C47+D47</f>
        <v>0</v>
      </c>
      <c r="F47" s="227">
        <f t="shared" si="7"/>
        <v>0</v>
      </c>
      <c r="G47" s="228">
        <f t="shared" si="7"/>
        <v>0</v>
      </c>
      <c r="H47" s="229">
        <f>F47+G47</f>
        <v>0</v>
      </c>
      <c r="I47" s="227">
        <f t="shared" si="8"/>
        <v>0</v>
      </c>
      <c r="J47" s="228">
        <f t="shared" si="8"/>
        <v>0</v>
      </c>
      <c r="K47" s="229">
        <f>I47+J47</f>
        <v>0</v>
      </c>
    </row>
    <row r="48" spans="1:17" s="78" customFormat="1" ht="30" x14ac:dyDescent="0.25">
      <c r="A48" s="528"/>
      <c r="B48" s="225" t="s">
        <v>57</v>
      </c>
      <c r="C48" s="186">
        <f t="shared" si="6"/>
        <v>0</v>
      </c>
      <c r="D48" s="119">
        <f t="shared" si="6"/>
        <v>0</v>
      </c>
      <c r="E48" s="187">
        <f>C48+D48</f>
        <v>0</v>
      </c>
      <c r="F48" s="186">
        <f t="shared" si="7"/>
        <v>0</v>
      </c>
      <c r="G48" s="119">
        <f t="shared" si="7"/>
        <v>0</v>
      </c>
      <c r="H48" s="187">
        <f>F48+G48</f>
        <v>0</v>
      </c>
      <c r="I48" s="186">
        <f t="shared" si="8"/>
        <v>0</v>
      </c>
      <c r="J48" s="119">
        <f t="shared" si="8"/>
        <v>0</v>
      </c>
      <c r="K48" s="187">
        <f>I48+J48</f>
        <v>0</v>
      </c>
    </row>
    <row r="49" spans="1:12" s="78" customFormat="1" ht="15" customHeight="1" x14ac:dyDescent="0.25">
      <c r="A49" s="528"/>
      <c r="B49" s="225" t="s">
        <v>93</v>
      </c>
      <c r="C49" s="186">
        <f t="shared" si="6"/>
        <v>0</v>
      </c>
      <c r="D49" s="119">
        <f t="shared" si="6"/>
        <v>0</v>
      </c>
      <c r="E49" s="187">
        <f>C49+D49</f>
        <v>0</v>
      </c>
      <c r="F49" s="186">
        <f t="shared" si="7"/>
        <v>0</v>
      </c>
      <c r="G49" s="119">
        <f t="shared" si="7"/>
        <v>0</v>
      </c>
      <c r="H49" s="187">
        <f>F49+G49</f>
        <v>0</v>
      </c>
      <c r="I49" s="186">
        <f t="shared" si="8"/>
        <v>0</v>
      </c>
      <c r="J49" s="119">
        <f t="shared" si="8"/>
        <v>0</v>
      </c>
      <c r="K49" s="187">
        <f>I49+J49</f>
        <v>0</v>
      </c>
    </row>
    <row r="50" spans="1:12" s="193" customFormat="1" ht="33.75" customHeight="1" x14ac:dyDescent="0.25">
      <c r="A50" s="529"/>
      <c r="B50" s="287" t="s">
        <v>135</v>
      </c>
      <c r="C50" s="281">
        <f>SUM(C45:C49)</f>
        <v>0</v>
      </c>
      <c r="D50" s="261">
        <f t="shared" ref="D50:K50" si="9">SUM(D45:D49)</f>
        <v>0</v>
      </c>
      <c r="E50" s="282">
        <f t="shared" si="9"/>
        <v>0</v>
      </c>
      <c r="F50" s="281">
        <f t="shared" si="9"/>
        <v>0</v>
      </c>
      <c r="G50" s="261">
        <f t="shared" si="9"/>
        <v>0</v>
      </c>
      <c r="H50" s="282">
        <f t="shared" si="9"/>
        <v>0</v>
      </c>
      <c r="I50" s="281">
        <f t="shared" si="9"/>
        <v>0</v>
      </c>
      <c r="J50" s="261">
        <f t="shared" si="9"/>
        <v>0</v>
      </c>
      <c r="K50" s="283">
        <f t="shared" si="9"/>
        <v>0</v>
      </c>
    </row>
    <row r="51" spans="1:12" s="78" customFormat="1" ht="15" customHeight="1" x14ac:dyDescent="0.25">
      <c r="A51" s="530" t="s">
        <v>61</v>
      </c>
      <c r="B51" s="176" t="s">
        <v>62</v>
      </c>
      <c r="C51" s="186">
        <f t="shared" ref="C51:D53" si="10">C35-C18</f>
        <v>0</v>
      </c>
      <c r="D51" s="119">
        <f t="shared" si="10"/>
        <v>0</v>
      </c>
      <c r="E51" s="187">
        <f>C51+D51</f>
        <v>0</v>
      </c>
      <c r="F51" s="186">
        <f t="shared" ref="F51:G53" si="11">F35-F18</f>
        <v>0</v>
      </c>
      <c r="G51" s="119">
        <f t="shared" si="11"/>
        <v>0</v>
      </c>
      <c r="H51" s="187">
        <f>F51+G51</f>
        <v>0</v>
      </c>
      <c r="I51" s="186">
        <f t="shared" ref="I51:J53" si="12">I35-I18</f>
        <v>0</v>
      </c>
      <c r="J51" s="119">
        <f t="shared" si="12"/>
        <v>0</v>
      </c>
      <c r="K51" s="187">
        <f>I51+J51</f>
        <v>0</v>
      </c>
    </row>
    <row r="52" spans="1:12" s="78" customFormat="1" ht="15" customHeight="1" x14ac:dyDescent="0.25">
      <c r="A52" s="531"/>
      <c r="B52" s="176" t="s">
        <v>63</v>
      </c>
      <c r="C52" s="186">
        <f t="shared" si="10"/>
        <v>0</v>
      </c>
      <c r="D52" s="119">
        <f t="shared" si="10"/>
        <v>0</v>
      </c>
      <c r="E52" s="187">
        <f>C52+D52</f>
        <v>0</v>
      </c>
      <c r="F52" s="186">
        <f t="shared" si="11"/>
        <v>0</v>
      </c>
      <c r="G52" s="119">
        <f t="shared" si="11"/>
        <v>0</v>
      </c>
      <c r="H52" s="187">
        <f>F52+G52</f>
        <v>0</v>
      </c>
      <c r="I52" s="186">
        <f t="shared" si="12"/>
        <v>0</v>
      </c>
      <c r="J52" s="119">
        <f t="shared" si="12"/>
        <v>0</v>
      </c>
      <c r="K52" s="187">
        <f>I52+J52</f>
        <v>0</v>
      </c>
    </row>
    <row r="53" spans="1:12" s="78" customFormat="1" ht="15" customHeight="1" x14ac:dyDescent="0.25">
      <c r="A53" s="531"/>
      <c r="B53" s="176" t="s">
        <v>64</v>
      </c>
      <c r="C53" s="186">
        <f t="shared" si="10"/>
        <v>0</v>
      </c>
      <c r="D53" s="119">
        <f t="shared" si="10"/>
        <v>0</v>
      </c>
      <c r="E53" s="187">
        <f>C53+D53</f>
        <v>0</v>
      </c>
      <c r="F53" s="186">
        <f t="shared" si="11"/>
        <v>0</v>
      </c>
      <c r="G53" s="119">
        <f t="shared" si="11"/>
        <v>0</v>
      </c>
      <c r="H53" s="187">
        <f>F53+G53</f>
        <v>0</v>
      </c>
      <c r="I53" s="186">
        <f t="shared" si="12"/>
        <v>0</v>
      </c>
      <c r="J53" s="119">
        <f t="shared" si="12"/>
        <v>0</v>
      </c>
      <c r="K53" s="187">
        <f>I53+J53</f>
        <v>0</v>
      </c>
    </row>
    <row r="54" spans="1:12" s="193" customFormat="1" ht="20.25" customHeight="1" x14ac:dyDescent="0.25">
      <c r="A54" s="532"/>
      <c r="B54" s="260" t="s">
        <v>136</v>
      </c>
      <c r="C54" s="281">
        <f>C53+C52+C51</f>
        <v>0</v>
      </c>
      <c r="D54" s="261">
        <f t="shared" ref="D54:K54" si="13">D53+D52+D51</f>
        <v>0</v>
      </c>
      <c r="E54" s="282">
        <f t="shared" si="13"/>
        <v>0</v>
      </c>
      <c r="F54" s="281">
        <f t="shared" si="13"/>
        <v>0</v>
      </c>
      <c r="G54" s="261">
        <f t="shared" si="13"/>
        <v>0</v>
      </c>
      <c r="H54" s="282">
        <f t="shared" si="13"/>
        <v>0</v>
      </c>
      <c r="I54" s="281">
        <f t="shared" si="13"/>
        <v>0</v>
      </c>
      <c r="J54" s="261">
        <f t="shared" si="13"/>
        <v>0</v>
      </c>
      <c r="K54" s="283">
        <f t="shared" si="13"/>
        <v>0</v>
      </c>
    </row>
    <row r="55" spans="1:12" s="195" customFormat="1" ht="20.25" customHeight="1" thickBot="1" x14ac:dyDescent="0.3">
      <c r="A55" s="540" t="s">
        <v>77</v>
      </c>
      <c r="B55" s="541"/>
      <c r="C55" s="284">
        <f t="shared" ref="C55:K55" si="14">C54+C50</f>
        <v>0</v>
      </c>
      <c r="D55" s="285">
        <f t="shared" si="14"/>
        <v>0</v>
      </c>
      <c r="E55" s="286">
        <f t="shared" si="14"/>
        <v>0</v>
      </c>
      <c r="F55" s="284">
        <f t="shared" si="14"/>
        <v>0</v>
      </c>
      <c r="G55" s="285">
        <f t="shared" si="14"/>
        <v>0</v>
      </c>
      <c r="H55" s="286">
        <f t="shared" si="14"/>
        <v>0</v>
      </c>
      <c r="I55" s="284">
        <f t="shared" si="14"/>
        <v>0</v>
      </c>
      <c r="J55" s="285">
        <f t="shared" si="14"/>
        <v>0</v>
      </c>
      <c r="K55" s="286">
        <f t="shared" si="14"/>
        <v>0</v>
      </c>
      <c r="L55" s="194"/>
    </row>
    <row r="56" spans="1:12" s="234" customFormat="1" ht="24.75" customHeight="1" x14ac:dyDescent="0.25">
      <c r="A56" s="233"/>
      <c r="B56" s="196"/>
      <c r="G56" s="235"/>
      <c r="H56" s="236"/>
      <c r="I56" s="237"/>
      <c r="J56" s="238"/>
      <c r="K56" s="236"/>
    </row>
    <row r="57" spans="1:12" x14ac:dyDescent="0.25">
      <c r="B57" s="479" t="s">
        <v>38</v>
      </c>
      <c r="C57" s="480"/>
      <c r="D57" s="480"/>
      <c r="E57" s="480"/>
      <c r="F57" s="480"/>
      <c r="G57" s="480"/>
      <c r="H57" s="480"/>
      <c r="I57" s="480"/>
      <c r="J57" s="481"/>
      <c r="K57" s="198"/>
    </row>
    <row r="58" spans="1:12" ht="15" x14ac:dyDescent="0.25">
      <c r="A58" s="199"/>
      <c r="C58" s="137"/>
      <c r="I58" s="167"/>
      <c r="J58" s="197"/>
      <c r="K58" s="200"/>
    </row>
    <row r="59" spans="1:12" thickBot="1" x14ac:dyDescent="0.3">
      <c r="A59" s="199"/>
      <c r="C59" s="130"/>
      <c r="I59" s="167"/>
      <c r="K59" s="198"/>
    </row>
    <row r="60" spans="1:12" x14ac:dyDescent="0.25">
      <c r="A60" s="199"/>
      <c r="C60" s="556">
        <v>2022</v>
      </c>
      <c r="D60" s="557"/>
      <c r="E60" s="558"/>
      <c r="F60" s="556">
        <v>2023</v>
      </c>
      <c r="G60" s="557"/>
      <c r="H60" s="558"/>
      <c r="I60" s="556">
        <v>2024</v>
      </c>
      <c r="J60" s="557"/>
      <c r="K60" s="558"/>
    </row>
    <row r="61" spans="1:12" ht="45" x14ac:dyDescent="0.25">
      <c r="A61" s="199"/>
      <c r="B61" s="250" t="s">
        <v>65</v>
      </c>
      <c r="C61" s="560">
        <f>(('ETPT SCHEMA EMPLOIS SS PLAF'!I86*'ETPT SCHEMA EMPLOIS SS PLAF'!K86)-('ETPT SCHEMA EMPLOIS SS PLAF'!I47*'ETPT SCHEMA EMPLOIS SS PLAF'!K47))+(('ETPT SCHEMA EMPLOIS HORS PLAF'!I28*'ETPT SCHEMA EMPLOIS HORS PLAF'!K28)-('ETPT SCHEMA EMPLOIS HORS PLAF'!I16*'ETPT SCHEMA EMPLOIS HORS PLAF'!K16))</f>
        <v>0</v>
      </c>
      <c r="D61" s="560"/>
      <c r="E61" s="560"/>
      <c r="F61" s="560">
        <f>(('ETPT SCHEMA EMPLOIS SS PLAF'!N86*'ETPT SCHEMA EMPLOIS SS PLAF'!P86)-('ETPT SCHEMA EMPLOIS SS PLAF'!N47*'ETPT SCHEMA EMPLOIS SS PLAF'!P47))+(('ETPT SCHEMA EMPLOIS HORS PLAF'!N28*'ETPT SCHEMA EMPLOIS HORS PLAF'!P28)-('ETPT SCHEMA EMPLOIS HORS PLAF'!N16*'ETPT SCHEMA EMPLOIS HORS PLAF'!P16))</f>
        <v>0</v>
      </c>
      <c r="G61" s="560"/>
      <c r="H61" s="560"/>
      <c r="I61" s="559">
        <f>(('ETPT SCHEMA EMPLOIS SS PLAF'!S86*'ETPT SCHEMA EMPLOIS SS PLAF'!U86)-('ETPT SCHEMA EMPLOIS SS PLAF'!S47*'ETPT SCHEMA EMPLOIS SS PLAF'!U47))+(('ETPT SCHEMA EMPLOIS HORS PLAF'!S28*'ETPT SCHEMA EMPLOIS HORS PLAF'!U28)-('ETPT SCHEMA EMPLOIS HORS PLAF'!S16*'ETPT SCHEMA EMPLOIS HORS PLAF'!U16))</f>
        <v>0</v>
      </c>
      <c r="J61" s="559"/>
      <c r="K61" s="559"/>
    </row>
    <row r="62" spans="1:12" ht="60" customHeight="1" x14ac:dyDescent="0.25">
      <c r="A62" s="199"/>
      <c r="B62" s="250" t="s">
        <v>143</v>
      </c>
      <c r="C62" s="560">
        <f>(('ETPT SCHEMA EMPLOIS SS PLAF'!I87*'ETPT SCHEMA EMPLOIS SS PLAF'!K87)-('ETPT SCHEMA EMPLOIS SS PLAF'!I48*'ETPT SCHEMA EMPLOIS SS PLAF'!K48))+(('ETPT SCHEMA EMPLOIS HORS PLAF'!I29*'ETPT SCHEMA EMPLOIS HORS PLAF'!K29)-('ETPT SCHEMA EMPLOIS HORS PLAF'!I17*'ETPT SCHEMA EMPLOIS HORS PLAF'!K17))</f>
        <v>0</v>
      </c>
      <c r="D62" s="560"/>
      <c r="E62" s="560"/>
      <c r="F62" s="560">
        <f>(('ETPT SCHEMA EMPLOIS SS PLAF'!N87*'ETPT SCHEMA EMPLOIS SS PLAF'!P87)-('ETPT SCHEMA EMPLOIS SS PLAF'!N48*'ETPT SCHEMA EMPLOIS SS PLAF'!P48))+(('ETPT SCHEMA EMPLOIS HORS PLAF'!N29*'ETPT SCHEMA EMPLOIS HORS PLAF'!P29)-('ETPT SCHEMA EMPLOIS HORS PLAF'!N17*'ETPT SCHEMA EMPLOIS HORS PLAF'!P17))</f>
        <v>0</v>
      </c>
      <c r="G62" s="560"/>
      <c r="H62" s="560"/>
      <c r="I62" s="559">
        <f>(('ETPT SCHEMA EMPLOIS SS PLAF'!S87*'ETPT SCHEMA EMPLOIS SS PLAF'!U87)-('ETPT SCHEMA EMPLOIS SS PLAF'!S48*'ETPT SCHEMA EMPLOIS SS PLAF'!U48))+(('ETPT SCHEMA EMPLOIS HORS PLAF'!S29*'ETPT SCHEMA EMPLOIS HORS PLAF'!U29)-('ETPT SCHEMA EMPLOIS HORS PLAF'!S17*'ETPT SCHEMA EMPLOIS HORS PLAF'!U17))</f>
        <v>0</v>
      </c>
      <c r="J62" s="559"/>
      <c r="K62" s="559"/>
    </row>
    <row r="63" spans="1:12" ht="60" customHeight="1" x14ac:dyDescent="0.25">
      <c r="A63" s="199"/>
      <c r="B63" s="250" t="s">
        <v>144</v>
      </c>
      <c r="C63" s="544">
        <f>(('ETPT SCHEMA EMPLOIS SS PLAF'!I88*'ETPT SCHEMA EMPLOIS SS PLAF'!K88)-('ETPT SCHEMA EMPLOIS SS PLAF'!I49*'ETPT SCHEMA EMPLOIS SS PLAF'!K49))+(('ETPT SCHEMA EMPLOIS HORS PLAF'!I30*'ETPT SCHEMA EMPLOIS HORS PLAF'!K30)-('ETPT SCHEMA EMPLOIS HORS PLAF'!I18*'ETPT SCHEMA EMPLOIS HORS PLAF'!K18))</f>
        <v>0</v>
      </c>
      <c r="D63" s="545"/>
      <c r="E63" s="546"/>
      <c r="F63" s="544">
        <f>(('ETPT SCHEMA EMPLOIS SS PLAF'!N88*'ETPT SCHEMA EMPLOIS SS PLAF'!P88)-('ETPT SCHEMA EMPLOIS SS PLAF'!N49*'ETPT SCHEMA EMPLOIS SS PLAF'!P49))+(('ETPT SCHEMA EMPLOIS HORS PLAF'!N30*'ETPT SCHEMA EMPLOIS HORS PLAF'!P30)-('ETPT SCHEMA EMPLOIS HORS PLAF'!N18*'ETPT SCHEMA EMPLOIS HORS PLAF'!P18))</f>
        <v>0</v>
      </c>
      <c r="G63" s="545"/>
      <c r="H63" s="546"/>
      <c r="I63" s="561">
        <f>(('ETPT SCHEMA EMPLOIS SS PLAF'!S88*'ETPT SCHEMA EMPLOIS SS PLAF'!U88)-('ETPT SCHEMA EMPLOIS SS PLAF'!S49*'ETPT SCHEMA EMPLOIS SS PLAF'!U49))+(('ETPT SCHEMA EMPLOIS HORS PLAF'!S30*'ETPT SCHEMA EMPLOIS HORS PLAF'!U30)-('ETPT SCHEMA EMPLOIS HORS PLAF'!S18*'ETPT SCHEMA EMPLOIS HORS PLAF'!U18))</f>
        <v>0</v>
      </c>
      <c r="J63" s="562"/>
      <c r="K63" s="563"/>
    </row>
    <row r="64" spans="1:12" ht="39" customHeight="1" x14ac:dyDescent="0.25">
      <c r="B64" s="324" t="s">
        <v>97</v>
      </c>
      <c r="C64" s="555">
        <f>C61+C62+C63</f>
        <v>0</v>
      </c>
      <c r="D64" s="555"/>
      <c r="E64" s="555"/>
      <c r="F64" s="555">
        <f>F61+F62+F63</f>
        <v>0</v>
      </c>
      <c r="G64" s="555"/>
      <c r="H64" s="555"/>
      <c r="I64" s="555">
        <f>I61+I62+I63</f>
        <v>0</v>
      </c>
      <c r="J64" s="555"/>
      <c r="K64" s="555"/>
    </row>
    <row r="72" spans="1:3" ht="15" x14ac:dyDescent="0.25">
      <c r="A72" s="264" t="s">
        <v>10</v>
      </c>
      <c r="B72"/>
      <c r="C72" s="265">
        <f>56.232262286</f>
        <v>56.232262286000001</v>
      </c>
    </row>
    <row r="73" spans="1:3" ht="28.15" customHeight="1" x14ac:dyDescent="0.25">
      <c r="A73" s="554" t="s">
        <v>171</v>
      </c>
      <c r="B73" s="554"/>
      <c r="C73" s="266">
        <v>1.9035</v>
      </c>
    </row>
    <row r="77" spans="1:3" ht="15" x14ac:dyDescent="0.25">
      <c r="A77" s="381"/>
      <c r="B77" s="381"/>
      <c r="C77" s="381"/>
    </row>
  </sheetData>
  <mergeCells count="50">
    <mergeCell ref="A73:B73"/>
    <mergeCell ref="C64:E64"/>
    <mergeCell ref="F64:H64"/>
    <mergeCell ref="I64:K64"/>
    <mergeCell ref="B57:J57"/>
    <mergeCell ref="C60:E60"/>
    <mergeCell ref="F60:H60"/>
    <mergeCell ref="I60:K60"/>
    <mergeCell ref="I61:K61"/>
    <mergeCell ref="F61:H61"/>
    <mergeCell ref="C61:E61"/>
    <mergeCell ref="C62:E62"/>
    <mergeCell ref="F62:H62"/>
    <mergeCell ref="I62:K62"/>
    <mergeCell ref="I63:K63"/>
    <mergeCell ref="F63:H63"/>
    <mergeCell ref="C63:E63"/>
    <mergeCell ref="E10:E11"/>
    <mergeCell ref="H10:H11"/>
    <mergeCell ref="K10:K11"/>
    <mergeCell ref="A12:A17"/>
    <mergeCell ref="A18:A21"/>
    <mergeCell ref="A35:A38"/>
    <mergeCell ref="A39:B39"/>
    <mergeCell ref="A43:B43"/>
    <mergeCell ref="C43:E43"/>
    <mergeCell ref="A22:B22"/>
    <mergeCell ref="A1:K1"/>
    <mergeCell ref="A9:B9"/>
    <mergeCell ref="C9:E9"/>
    <mergeCell ref="F9:H9"/>
    <mergeCell ref="I9:K9"/>
    <mergeCell ref="A7:K7"/>
    <mergeCell ref="B5:J5"/>
    <mergeCell ref="A77:C77"/>
    <mergeCell ref="A24:K24"/>
    <mergeCell ref="A41:K41"/>
    <mergeCell ref="I43:K43"/>
    <mergeCell ref="A45:A50"/>
    <mergeCell ref="A51:A54"/>
    <mergeCell ref="A26:B26"/>
    <mergeCell ref="C26:E26"/>
    <mergeCell ref="F26:H26"/>
    <mergeCell ref="I26:K26"/>
    <mergeCell ref="E27:E28"/>
    <mergeCell ref="H27:H28"/>
    <mergeCell ref="K27:K28"/>
    <mergeCell ref="A55:B55"/>
    <mergeCell ref="F43:H43"/>
    <mergeCell ref="A29:A34"/>
  </mergeCells>
  <printOptions horizontalCentered="1"/>
  <pageMargins left="0" right="0" top="0" bottom="0" header="0.31496062992125984" footer="0.31496062992125984"/>
  <pageSetup paperSize="8" scale="68" orientation="portrait" r:id="rId1"/>
  <headerFooter>
    <oddFooter>Page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showGridLines="0" topLeftCell="R22" zoomScale="85" zoomScaleNormal="85" workbookViewId="0">
      <selection activeCell="H33" sqref="H33"/>
    </sheetView>
  </sheetViews>
  <sheetFormatPr baseColWidth="10" defaultColWidth="11.42578125" defaultRowHeight="15" x14ac:dyDescent="0.25"/>
  <cols>
    <col min="1" max="1" width="15.42578125" style="78" customWidth="1"/>
    <col min="2" max="2" width="26.42578125" style="79" customWidth="1"/>
    <col min="3" max="3" width="15.42578125" style="79" customWidth="1"/>
    <col min="4" max="4" width="18.42578125" style="79" bestFit="1" customWidth="1"/>
    <col min="5" max="5" width="13.42578125" style="79" customWidth="1"/>
    <col min="6" max="6" width="13.140625" style="79" customWidth="1"/>
    <col min="7" max="7" width="14.140625" style="79" customWidth="1"/>
    <col min="8" max="8" width="11.42578125" style="79" customWidth="1"/>
    <col min="9" max="9" width="9" style="78" customWidth="1"/>
    <col min="10" max="10" width="9.28515625" style="78" customWidth="1"/>
    <col min="11" max="11" width="12.7109375" style="78" bestFit="1" customWidth="1"/>
    <col min="12" max="12" width="15" style="78" customWidth="1"/>
    <col min="13" max="14" width="13.28515625" style="78" customWidth="1"/>
    <col min="15" max="15" width="16.42578125" style="78" customWidth="1"/>
    <col min="16" max="16" width="15.5703125" style="78" customWidth="1"/>
    <col min="17" max="17" width="11.140625" style="78" customWidth="1"/>
    <col min="18" max="18" width="12.7109375" style="78" bestFit="1" customWidth="1"/>
    <col min="19" max="19" width="15" style="78" customWidth="1"/>
    <col min="20" max="20" width="13.140625" style="78" customWidth="1"/>
    <col min="21" max="22" width="13.28515625" style="78" customWidth="1"/>
    <col min="23" max="23" width="14" style="78" customWidth="1"/>
    <col min="24" max="24" width="13.28515625" style="78" customWidth="1"/>
    <col min="25" max="25" width="12.7109375" style="78" bestFit="1" customWidth="1"/>
    <col min="26" max="27" width="14" style="78" customWidth="1"/>
    <col min="28" max="28" width="15.28515625" style="78" customWidth="1"/>
    <col min="29" max="29" width="13.7109375" style="78" customWidth="1"/>
    <col min="30" max="31" width="11.42578125" style="78" bestFit="1" customWidth="1"/>
    <col min="32" max="32" width="11.42578125" style="78"/>
    <col min="33" max="33" width="12.7109375" style="78" bestFit="1" customWidth="1"/>
    <col min="34" max="16384" width="11.42578125" style="78"/>
  </cols>
  <sheetData>
    <row r="1" spans="1:33" s="80" customFormat="1" ht="42.75" customHeight="1" thickTop="1" thickBot="1" x14ac:dyDescent="0.3">
      <c r="A1" s="618" t="s">
        <v>173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619"/>
      <c r="X1" s="619"/>
      <c r="Y1" s="619"/>
      <c r="Z1" s="619"/>
      <c r="AA1" s="619"/>
      <c r="AB1" s="619"/>
      <c r="AC1" s="619"/>
      <c r="AD1" s="620"/>
    </row>
    <row r="2" spans="1:33" ht="21" thickTop="1" x14ac:dyDescent="0.25">
      <c r="B2" s="81"/>
      <c r="C2" s="81"/>
      <c r="D2" s="642"/>
      <c r="E2" s="642"/>
    </row>
    <row r="3" spans="1:33" ht="15.75" x14ac:dyDescent="0.25">
      <c r="A3" s="82" t="s">
        <v>52</v>
      </c>
      <c r="C3" s="83"/>
      <c r="D3" s="83"/>
      <c r="E3" s="83"/>
      <c r="F3" s="83"/>
      <c r="G3" s="83"/>
      <c r="H3" s="83"/>
      <c r="I3" s="643"/>
      <c r="J3" s="643"/>
      <c r="K3" s="643"/>
      <c r="L3" s="643"/>
      <c r="M3" s="643"/>
      <c r="N3" s="643"/>
      <c r="O3" s="643"/>
    </row>
    <row r="4" spans="1:33" ht="15.75" x14ac:dyDescent="0.25">
      <c r="A4" s="82"/>
      <c r="C4" s="83"/>
      <c r="D4" s="83"/>
      <c r="E4" s="83"/>
      <c r="F4" s="83"/>
      <c r="G4" s="83"/>
      <c r="H4" s="83"/>
      <c r="I4" s="84"/>
      <c r="J4" s="84"/>
      <c r="K4" s="84"/>
      <c r="L4" s="84"/>
      <c r="M4" s="84"/>
      <c r="N4" s="84"/>
      <c r="O4" s="84"/>
    </row>
    <row r="5" spans="1:33" s="80" customFormat="1" ht="51" customHeight="1" x14ac:dyDescent="0.25">
      <c r="A5" s="564" t="s">
        <v>81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</row>
    <row r="6" spans="1:33" ht="31.5" customHeight="1" thickBot="1" x14ac:dyDescent="0.3">
      <c r="B6" s="644" t="s">
        <v>108</v>
      </c>
      <c r="C6" s="644"/>
      <c r="D6" s="644"/>
      <c r="E6" s="644"/>
      <c r="F6" s="644"/>
      <c r="G6" s="644"/>
      <c r="H6" s="644"/>
      <c r="I6" s="644"/>
      <c r="J6" s="644"/>
      <c r="K6" s="644"/>
      <c r="L6" s="644"/>
      <c r="M6" s="644"/>
      <c r="N6" s="644"/>
      <c r="O6" s="644"/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4"/>
    </row>
    <row r="7" spans="1:33" ht="15.75" customHeight="1" x14ac:dyDescent="0.25">
      <c r="B7" s="85"/>
      <c r="C7" s="645" t="s">
        <v>32</v>
      </c>
      <c r="D7" s="646"/>
      <c r="E7" s="646"/>
      <c r="F7" s="646"/>
      <c r="G7" s="646"/>
      <c r="H7" s="646"/>
      <c r="I7" s="647"/>
      <c r="J7" s="648" t="s">
        <v>107</v>
      </c>
      <c r="K7" s="649"/>
      <c r="L7" s="649"/>
      <c r="M7" s="649"/>
      <c r="N7" s="649"/>
      <c r="O7" s="649"/>
      <c r="P7" s="650"/>
      <c r="Q7" s="645" t="s">
        <v>191</v>
      </c>
      <c r="R7" s="646"/>
      <c r="S7" s="646"/>
      <c r="T7" s="646"/>
      <c r="U7" s="646"/>
      <c r="V7" s="646"/>
      <c r="W7" s="647"/>
      <c r="X7" s="645" t="s">
        <v>217</v>
      </c>
      <c r="Y7" s="646"/>
      <c r="Z7" s="646"/>
      <c r="AA7" s="646"/>
      <c r="AB7" s="646"/>
      <c r="AC7" s="646"/>
      <c r="AD7" s="647"/>
    </row>
    <row r="8" spans="1:33" s="86" customFormat="1" ht="90" x14ac:dyDescent="0.25">
      <c r="B8" s="87"/>
      <c r="C8" s="88" t="s">
        <v>130</v>
      </c>
      <c r="D8" s="89" t="s">
        <v>192</v>
      </c>
      <c r="E8" s="89" t="s">
        <v>218</v>
      </c>
      <c r="F8" s="632" t="s">
        <v>48</v>
      </c>
      <c r="G8" s="633"/>
      <c r="H8" s="628" t="s">
        <v>250</v>
      </c>
      <c r="I8" s="629"/>
      <c r="J8" s="88" t="s">
        <v>219</v>
      </c>
      <c r="K8" s="89" t="s">
        <v>109</v>
      </c>
      <c r="L8" s="89" t="s">
        <v>193</v>
      </c>
      <c r="M8" s="632" t="s">
        <v>110</v>
      </c>
      <c r="N8" s="633"/>
      <c r="O8" s="628" t="s">
        <v>111</v>
      </c>
      <c r="P8" s="629" t="s">
        <v>37</v>
      </c>
      <c r="Q8" s="88" t="s">
        <v>194</v>
      </c>
      <c r="R8" s="89" t="s">
        <v>195</v>
      </c>
      <c r="S8" s="89" t="s">
        <v>220</v>
      </c>
      <c r="T8" s="632" t="s">
        <v>196</v>
      </c>
      <c r="U8" s="633"/>
      <c r="V8" s="628" t="s">
        <v>197</v>
      </c>
      <c r="W8" s="629"/>
      <c r="X8" s="88" t="s">
        <v>221</v>
      </c>
      <c r="Y8" s="89" t="s">
        <v>222</v>
      </c>
      <c r="Z8" s="89" t="s">
        <v>223</v>
      </c>
      <c r="AA8" s="632" t="s">
        <v>224</v>
      </c>
      <c r="AB8" s="633"/>
      <c r="AC8" s="628" t="s">
        <v>225</v>
      </c>
      <c r="AD8" s="629"/>
    </row>
    <row r="9" spans="1:33" s="86" customFormat="1" ht="30.75" thickBot="1" x14ac:dyDescent="0.3">
      <c r="B9" s="87"/>
      <c r="C9" s="90" t="s">
        <v>31</v>
      </c>
      <c r="D9" s="655" t="s">
        <v>50</v>
      </c>
      <c r="E9" s="656"/>
      <c r="F9" s="656"/>
      <c r="G9" s="657"/>
      <c r="H9" s="624" t="s">
        <v>49</v>
      </c>
      <c r="I9" s="625"/>
      <c r="J9" s="90" t="s">
        <v>31</v>
      </c>
      <c r="K9" s="621" t="s">
        <v>50</v>
      </c>
      <c r="L9" s="622"/>
      <c r="M9" s="622"/>
      <c r="N9" s="623"/>
      <c r="O9" s="624" t="s">
        <v>49</v>
      </c>
      <c r="P9" s="625"/>
      <c r="Q9" s="90" t="s">
        <v>31</v>
      </c>
      <c r="R9" s="621" t="s">
        <v>50</v>
      </c>
      <c r="S9" s="622"/>
      <c r="T9" s="622"/>
      <c r="U9" s="623"/>
      <c r="V9" s="624" t="s">
        <v>49</v>
      </c>
      <c r="W9" s="625"/>
      <c r="X9" s="90" t="s">
        <v>31</v>
      </c>
      <c r="Y9" s="621" t="s">
        <v>50</v>
      </c>
      <c r="Z9" s="622"/>
      <c r="AA9" s="622"/>
      <c r="AB9" s="623"/>
      <c r="AC9" s="624" t="s">
        <v>49</v>
      </c>
      <c r="AD9" s="625"/>
    </row>
    <row r="10" spans="1:33" ht="30" customHeight="1" thickBot="1" x14ac:dyDescent="0.3">
      <c r="A10" s="603" t="s">
        <v>75</v>
      </c>
      <c r="B10" s="91" t="s">
        <v>54</v>
      </c>
      <c r="C10" s="242"/>
      <c r="D10" s="243"/>
      <c r="E10" s="243"/>
      <c r="F10" s="638">
        <f>E10-D10</f>
        <v>0</v>
      </c>
      <c r="G10" s="639"/>
      <c r="H10" s="626">
        <f>F10*$C$69*$C$70</f>
        <v>0</v>
      </c>
      <c r="I10" s="627"/>
      <c r="J10" s="242"/>
      <c r="K10" s="243"/>
      <c r="L10" s="243"/>
      <c r="M10" s="638">
        <f>L10-K10</f>
        <v>0</v>
      </c>
      <c r="N10" s="639"/>
      <c r="O10" s="626">
        <f>M10*$C$69*$C$70</f>
        <v>0</v>
      </c>
      <c r="P10" s="627"/>
      <c r="Q10" s="242"/>
      <c r="R10" s="243"/>
      <c r="S10" s="243"/>
      <c r="T10" s="638">
        <f>S10-R10</f>
        <v>0</v>
      </c>
      <c r="U10" s="639"/>
      <c r="V10" s="626">
        <f>T10*$C$69*$C$70</f>
        <v>0</v>
      </c>
      <c r="W10" s="627"/>
      <c r="X10" s="242"/>
      <c r="Y10" s="243"/>
      <c r="Z10" s="243"/>
      <c r="AA10" s="638">
        <f>Z10-Y10</f>
        <v>0</v>
      </c>
      <c r="AB10" s="639"/>
      <c r="AC10" s="626">
        <f>AA10*$C$69*$C$70</f>
        <v>0</v>
      </c>
      <c r="AD10" s="627"/>
      <c r="AG10" s="92"/>
    </row>
    <row r="11" spans="1:33" ht="30.75" thickBot="1" x14ac:dyDescent="0.3">
      <c r="A11" s="603"/>
      <c r="B11" s="93" t="s">
        <v>56</v>
      </c>
      <c r="C11" s="244"/>
      <c r="D11" s="245"/>
      <c r="E11" s="245"/>
      <c r="F11" s="634">
        <f>E11-D11</f>
        <v>0</v>
      </c>
      <c r="G11" s="635"/>
      <c r="H11" s="658">
        <f>F11*$C$69*$C$70</f>
        <v>0</v>
      </c>
      <c r="I11" s="659"/>
      <c r="J11" s="244"/>
      <c r="K11" s="245"/>
      <c r="L11" s="245"/>
      <c r="M11" s="634">
        <f>L11-K11</f>
        <v>0</v>
      </c>
      <c r="N11" s="635"/>
      <c r="O11" s="658">
        <f>M11*$C$69*$C$70</f>
        <v>0</v>
      </c>
      <c r="P11" s="659"/>
      <c r="Q11" s="244"/>
      <c r="R11" s="245"/>
      <c r="S11" s="245"/>
      <c r="T11" s="634">
        <f>S11-R11</f>
        <v>0</v>
      </c>
      <c r="U11" s="635"/>
      <c r="V11" s="658">
        <f>T11*$C$69*$C$70</f>
        <v>0</v>
      </c>
      <c r="W11" s="659"/>
      <c r="X11" s="244"/>
      <c r="Y11" s="245"/>
      <c r="Z11" s="245"/>
      <c r="AA11" s="634">
        <f>Z11-Y11</f>
        <v>0</v>
      </c>
      <c r="AB11" s="635"/>
      <c r="AC11" s="658">
        <f>AA11*$C$69*$C$70</f>
        <v>0</v>
      </c>
      <c r="AD11" s="659"/>
      <c r="AG11" s="92"/>
    </row>
    <row r="12" spans="1:33" ht="15.75" thickBot="1" x14ac:dyDescent="0.3">
      <c r="A12" s="603"/>
      <c r="B12" s="93" t="s">
        <v>55</v>
      </c>
      <c r="C12" s="244"/>
      <c r="D12" s="245"/>
      <c r="E12" s="245"/>
      <c r="F12" s="634">
        <f>E12-D12</f>
        <v>0</v>
      </c>
      <c r="G12" s="635"/>
      <c r="H12" s="658">
        <f>F12*$C$69*$C$70</f>
        <v>0</v>
      </c>
      <c r="I12" s="659"/>
      <c r="J12" s="244"/>
      <c r="K12" s="245"/>
      <c r="L12" s="245"/>
      <c r="M12" s="634">
        <f>L12-K12</f>
        <v>0</v>
      </c>
      <c r="N12" s="635"/>
      <c r="O12" s="658">
        <f>M12*$C$69*$C$70</f>
        <v>0</v>
      </c>
      <c r="P12" s="659"/>
      <c r="Q12" s="244"/>
      <c r="R12" s="245"/>
      <c r="S12" s="245"/>
      <c r="T12" s="634">
        <f>S12-R12</f>
        <v>0</v>
      </c>
      <c r="U12" s="635"/>
      <c r="V12" s="658">
        <f>T12*$C$69*$C$70</f>
        <v>0</v>
      </c>
      <c r="W12" s="659"/>
      <c r="X12" s="244"/>
      <c r="Y12" s="245"/>
      <c r="Z12" s="245"/>
      <c r="AA12" s="634">
        <f>Z12-Y12</f>
        <v>0</v>
      </c>
      <c r="AB12" s="635"/>
      <c r="AC12" s="658">
        <f>AA12*$C$69*$C$70</f>
        <v>0</v>
      </c>
      <c r="AD12" s="659"/>
      <c r="AG12" s="92"/>
    </row>
    <row r="13" spans="1:33" ht="30.75" thickBot="1" x14ac:dyDescent="0.3">
      <c r="A13" s="603"/>
      <c r="B13" s="94" t="s">
        <v>57</v>
      </c>
      <c r="C13" s="246"/>
      <c r="D13" s="247"/>
      <c r="E13" s="247"/>
      <c r="F13" s="634">
        <f>E13-D13</f>
        <v>0</v>
      </c>
      <c r="G13" s="635"/>
      <c r="H13" s="636">
        <f>F13*$C$69*$C$70</f>
        <v>0</v>
      </c>
      <c r="I13" s="637"/>
      <c r="J13" s="246"/>
      <c r="K13" s="247"/>
      <c r="L13" s="247"/>
      <c r="M13" s="634">
        <f>L13-K13</f>
        <v>0</v>
      </c>
      <c r="N13" s="635"/>
      <c r="O13" s="636">
        <f>M13*$C$69*$C$70</f>
        <v>0</v>
      </c>
      <c r="P13" s="637"/>
      <c r="Q13" s="246"/>
      <c r="R13" s="247"/>
      <c r="S13" s="247"/>
      <c r="T13" s="634">
        <f>S13-R13</f>
        <v>0</v>
      </c>
      <c r="U13" s="635"/>
      <c r="V13" s="636">
        <f>T13*$C$69*$C$70</f>
        <v>0</v>
      </c>
      <c r="W13" s="637"/>
      <c r="X13" s="246"/>
      <c r="Y13" s="247"/>
      <c r="Z13" s="247"/>
      <c r="AA13" s="634">
        <f>Z13-Y13</f>
        <v>0</v>
      </c>
      <c r="AB13" s="635"/>
      <c r="AC13" s="636">
        <f>AA13*$C$69*$C$70</f>
        <v>0</v>
      </c>
      <c r="AD13" s="637"/>
      <c r="AG13" s="92"/>
    </row>
    <row r="14" spans="1:33" ht="33.75" thickBot="1" x14ac:dyDescent="0.3">
      <c r="A14" s="603"/>
      <c r="B14" s="95" t="s">
        <v>80</v>
      </c>
      <c r="C14" s="248"/>
      <c r="D14" s="249"/>
      <c r="E14" s="249"/>
      <c r="F14" s="585">
        <f>E14-D14</f>
        <v>0</v>
      </c>
      <c r="G14" s="586"/>
      <c r="H14" s="660">
        <f>F14*$C$69*$C$70</f>
        <v>0</v>
      </c>
      <c r="I14" s="661"/>
      <c r="J14" s="248"/>
      <c r="K14" s="249"/>
      <c r="L14" s="249"/>
      <c r="M14" s="585">
        <f>L14-K14</f>
        <v>0</v>
      </c>
      <c r="N14" s="586"/>
      <c r="O14" s="660">
        <f>M14*$C$69*$C$70</f>
        <v>0</v>
      </c>
      <c r="P14" s="661"/>
      <c r="Q14" s="248"/>
      <c r="R14" s="249"/>
      <c r="S14" s="249"/>
      <c r="T14" s="585">
        <f>S14-R14</f>
        <v>0</v>
      </c>
      <c r="U14" s="586"/>
      <c r="V14" s="660">
        <f>T14*$C$69*$C$70</f>
        <v>0</v>
      </c>
      <c r="W14" s="661"/>
      <c r="X14" s="248"/>
      <c r="Y14" s="249"/>
      <c r="Z14" s="249"/>
      <c r="AA14" s="585">
        <f>Z14-Y14</f>
        <v>0</v>
      </c>
      <c r="AB14" s="586"/>
      <c r="AC14" s="660">
        <f>AA14*$C$69*$C$70</f>
        <v>0</v>
      </c>
      <c r="AD14" s="661"/>
    </row>
    <row r="15" spans="1:33" s="79" customFormat="1" ht="29.25" thickBot="1" x14ac:dyDescent="0.3">
      <c r="A15" s="603"/>
      <c r="B15" s="96" t="s">
        <v>137</v>
      </c>
      <c r="C15" s="97">
        <f>SUM(C10:C14)</f>
        <v>0</v>
      </c>
      <c r="D15" s="98">
        <f>SUM(D10:D14)</f>
        <v>0</v>
      </c>
      <c r="E15" s="98">
        <f>SUM(E10:E14)</f>
        <v>0</v>
      </c>
      <c r="F15" s="640">
        <f t="shared" ref="F15:I15" si="0">SUM(F10:F14)</f>
        <v>0</v>
      </c>
      <c r="G15" s="641">
        <f t="shared" si="0"/>
        <v>0</v>
      </c>
      <c r="H15" s="630">
        <f t="shared" si="0"/>
        <v>0</v>
      </c>
      <c r="I15" s="631">
        <f t="shared" si="0"/>
        <v>0</v>
      </c>
      <c r="J15" s="97">
        <f>SUM(J10:J14)</f>
        <v>0</v>
      </c>
      <c r="K15" s="98">
        <f>SUM(K10:K14)</f>
        <v>0</v>
      </c>
      <c r="L15" s="98">
        <f>SUM(L10:L14)</f>
        <v>0</v>
      </c>
      <c r="M15" s="640">
        <f t="shared" ref="M15" si="1">SUM(M10:M14)</f>
        <v>0</v>
      </c>
      <c r="N15" s="641">
        <f t="shared" ref="N15" si="2">SUM(N10:N14)</f>
        <v>0</v>
      </c>
      <c r="O15" s="630">
        <f t="shared" ref="O15" si="3">SUM(O10:O14)</f>
        <v>0</v>
      </c>
      <c r="P15" s="631">
        <f t="shared" ref="P15" si="4">SUM(P10:P14)</f>
        <v>0</v>
      </c>
      <c r="Q15" s="97">
        <f>SUM(Q10:Q14)</f>
        <v>0</v>
      </c>
      <c r="R15" s="98">
        <f>SUM(R10:R14)</f>
        <v>0</v>
      </c>
      <c r="S15" s="98">
        <f>SUM(S10:S14)</f>
        <v>0</v>
      </c>
      <c r="T15" s="371">
        <f t="shared" ref="T15" si="5">SUM(T10:T14)</f>
        <v>0</v>
      </c>
      <c r="U15" s="372">
        <f t="shared" ref="U15" si="6">SUM(U10:U14)</f>
        <v>0</v>
      </c>
      <c r="V15" s="630">
        <f t="shared" ref="V15" si="7">SUM(V10:V14)</f>
        <v>0</v>
      </c>
      <c r="W15" s="631">
        <f t="shared" ref="W15" si="8">SUM(W10:W14)</f>
        <v>0</v>
      </c>
      <c r="X15" s="97">
        <f>SUM(X10:X14)</f>
        <v>0</v>
      </c>
      <c r="Y15" s="98">
        <f>SUM(Y10:Y14)</f>
        <v>0</v>
      </c>
      <c r="Z15" s="98">
        <f>SUM(Z10:Z14)</f>
        <v>0</v>
      </c>
      <c r="AA15" s="640">
        <f t="shared" ref="AA15" si="9">SUM(AA10:AA14)</f>
        <v>0</v>
      </c>
      <c r="AB15" s="641">
        <f t="shared" ref="AB15" si="10">SUM(AB10:AB14)</f>
        <v>0</v>
      </c>
      <c r="AC15" s="630">
        <f t="shared" ref="AC15" si="11">SUM(AC10:AC14)</f>
        <v>0</v>
      </c>
      <c r="AD15" s="631">
        <f t="shared" ref="AD15" si="12">SUM(AD10:AD14)</f>
        <v>0</v>
      </c>
    </row>
    <row r="16" spans="1:33" ht="15.75" thickBot="1" x14ac:dyDescent="0.3">
      <c r="A16" s="604" t="s">
        <v>61</v>
      </c>
      <c r="B16" s="93" t="s">
        <v>62</v>
      </c>
      <c r="C16" s="244"/>
      <c r="D16" s="245"/>
      <c r="E16" s="245"/>
      <c r="F16" s="638">
        <f>E16-D16</f>
        <v>0</v>
      </c>
      <c r="G16" s="639"/>
      <c r="H16" s="636">
        <f>F16*$C$69*$C$70</f>
        <v>0</v>
      </c>
      <c r="I16" s="637"/>
      <c r="J16" s="244"/>
      <c r="K16" s="245"/>
      <c r="L16" s="245"/>
      <c r="M16" s="638">
        <f>L16-K16</f>
        <v>0</v>
      </c>
      <c r="N16" s="639"/>
      <c r="O16" s="636">
        <f>M16*$C$69*$C$70</f>
        <v>0</v>
      </c>
      <c r="P16" s="637"/>
      <c r="Q16" s="244"/>
      <c r="R16" s="245"/>
      <c r="S16" s="245"/>
      <c r="T16" s="638">
        <f>S16-R16</f>
        <v>0</v>
      </c>
      <c r="U16" s="639"/>
      <c r="V16" s="636">
        <f>T16*$C$69*$C$70</f>
        <v>0</v>
      </c>
      <c r="W16" s="637"/>
      <c r="X16" s="244"/>
      <c r="Y16" s="245"/>
      <c r="Z16" s="245"/>
      <c r="AA16" s="638">
        <f>Z16-Y16</f>
        <v>0</v>
      </c>
      <c r="AB16" s="639"/>
      <c r="AC16" s="636">
        <f>AA16*$C$69*$C$70</f>
        <v>0</v>
      </c>
      <c r="AD16" s="637"/>
    </row>
    <row r="17" spans="1:33" ht="15.75" thickBot="1" x14ac:dyDescent="0.3">
      <c r="A17" s="604"/>
      <c r="B17" s="94" t="s">
        <v>63</v>
      </c>
      <c r="C17" s="246"/>
      <c r="D17" s="247"/>
      <c r="E17" s="247"/>
      <c r="F17" s="634">
        <f>E17-D17</f>
        <v>0</v>
      </c>
      <c r="G17" s="635"/>
      <c r="H17" s="636">
        <f>F17*$C$69*$C$70</f>
        <v>0</v>
      </c>
      <c r="I17" s="637"/>
      <c r="J17" s="246"/>
      <c r="K17" s="245"/>
      <c r="L17" s="247"/>
      <c r="M17" s="634">
        <f>L17-K17</f>
        <v>0</v>
      </c>
      <c r="N17" s="635"/>
      <c r="O17" s="636">
        <f>M17*$C$69*$C$70</f>
        <v>0</v>
      </c>
      <c r="P17" s="637"/>
      <c r="Q17" s="246"/>
      <c r="R17" s="247"/>
      <c r="S17" s="247"/>
      <c r="T17" s="634">
        <f>S17-R17</f>
        <v>0</v>
      </c>
      <c r="U17" s="635"/>
      <c r="V17" s="636">
        <f>T17*$C$69*$C$70</f>
        <v>0</v>
      </c>
      <c r="W17" s="637"/>
      <c r="X17" s="246"/>
      <c r="Y17" s="247"/>
      <c r="Z17" s="247"/>
      <c r="AA17" s="634">
        <f>Z17-Y17</f>
        <v>0</v>
      </c>
      <c r="AB17" s="635"/>
      <c r="AC17" s="636">
        <f>AA17*$C$69*$C$70</f>
        <v>0</v>
      </c>
      <c r="AD17" s="637"/>
    </row>
    <row r="18" spans="1:33" ht="15.75" thickBot="1" x14ac:dyDescent="0.3">
      <c r="A18" s="604"/>
      <c r="B18" s="94" t="s">
        <v>64</v>
      </c>
      <c r="C18" s="246"/>
      <c r="D18" s="247"/>
      <c r="E18" s="247"/>
      <c r="F18" s="585">
        <f>E18-D18</f>
        <v>0</v>
      </c>
      <c r="G18" s="586"/>
      <c r="H18" s="636">
        <f>F18*$C$69*$C$70</f>
        <v>0</v>
      </c>
      <c r="I18" s="637"/>
      <c r="J18" s="246"/>
      <c r="K18" s="245"/>
      <c r="L18" s="247"/>
      <c r="M18" s="585">
        <f>L18-K18</f>
        <v>0</v>
      </c>
      <c r="N18" s="586"/>
      <c r="O18" s="636">
        <f>M18*$C$69*$C$70</f>
        <v>0</v>
      </c>
      <c r="P18" s="637"/>
      <c r="Q18" s="246"/>
      <c r="R18" s="247"/>
      <c r="S18" s="247"/>
      <c r="T18" s="585">
        <f>S18-R18</f>
        <v>0</v>
      </c>
      <c r="U18" s="586"/>
      <c r="V18" s="636">
        <f>T18*$C$69*$C$70</f>
        <v>0</v>
      </c>
      <c r="W18" s="637"/>
      <c r="X18" s="246"/>
      <c r="Y18" s="247"/>
      <c r="Z18" s="247"/>
      <c r="AA18" s="585">
        <f>Z18-Y18</f>
        <v>0</v>
      </c>
      <c r="AB18" s="586"/>
      <c r="AC18" s="636">
        <f>AA18*$C$69*$C$70</f>
        <v>0</v>
      </c>
      <c r="AD18" s="637"/>
    </row>
    <row r="19" spans="1:33" s="79" customFormat="1" ht="15.75" customHeight="1" x14ac:dyDescent="0.25">
      <c r="A19" s="662"/>
      <c r="B19" s="294" t="s">
        <v>136</v>
      </c>
      <c r="C19" s="295">
        <f>C18+C17+C16</f>
        <v>0</v>
      </c>
      <c r="D19" s="296">
        <f t="shared" ref="D19:I19" si="13">D18+D17+D16</f>
        <v>0</v>
      </c>
      <c r="E19" s="296">
        <f t="shared" si="13"/>
        <v>0</v>
      </c>
      <c r="F19" s="587">
        <f t="shared" si="13"/>
        <v>0</v>
      </c>
      <c r="G19" s="588">
        <f t="shared" si="13"/>
        <v>0</v>
      </c>
      <c r="H19" s="653">
        <f t="shared" si="13"/>
        <v>0</v>
      </c>
      <c r="I19" s="654">
        <f t="shared" si="13"/>
        <v>0</v>
      </c>
      <c r="J19" s="295">
        <f>J18+J17+J16</f>
        <v>0</v>
      </c>
      <c r="K19" s="296">
        <f t="shared" ref="K19" si="14">K18+K17+K16</f>
        <v>0</v>
      </c>
      <c r="L19" s="296">
        <f t="shared" ref="L19" si="15">L18+L17+L16</f>
        <v>0</v>
      </c>
      <c r="M19" s="587">
        <f t="shared" ref="M19" si="16">M18+M17+M16</f>
        <v>0</v>
      </c>
      <c r="N19" s="588">
        <f t="shared" ref="N19" si="17">N18+N17+N16</f>
        <v>0</v>
      </c>
      <c r="O19" s="653">
        <f t="shared" ref="O19" si="18">O18+O17+O16</f>
        <v>0</v>
      </c>
      <c r="P19" s="654">
        <f t="shared" ref="P19" si="19">P18+P17+P16</f>
        <v>0</v>
      </c>
      <c r="Q19" s="295">
        <f>Q18+Q17+Q16</f>
        <v>0</v>
      </c>
      <c r="R19" s="296">
        <f t="shared" ref="R19" si="20">R18+R17+R16</f>
        <v>0</v>
      </c>
      <c r="S19" s="296">
        <f t="shared" ref="S19" si="21">S18+S17+S16</f>
        <v>0</v>
      </c>
      <c r="T19" s="373">
        <f t="shared" ref="T19" si="22">T18+T17+T16</f>
        <v>0</v>
      </c>
      <c r="U19" s="374">
        <f t="shared" ref="U19" si="23">U18+U17+U16</f>
        <v>0</v>
      </c>
      <c r="V19" s="653">
        <f t="shared" ref="V19" si="24">V18+V17+V16</f>
        <v>0</v>
      </c>
      <c r="W19" s="654">
        <f t="shared" ref="W19" si="25">W18+W17+W16</f>
        <v>0</v>
      </c>
      <c r="X19" s="295">
        <f>X18+X17+X16</f>
        <v>0</v>
      </c>
      <c r="Y19" s="296">
        <f t="shared" ref="Y19" si="26">Y18+Y17+Y16</f>
        <v>0</v>
      </c>
      <c r="Z19" s="296">
        <f t="shared" ref="Z19" si="27">Z18+Z17+Z16</f>
        <v>0</v>
      </c>
      <c r="AA19" s="587">
        <f t="shared" ref="AA19" si="28">AA18+AA17+AA16</f>
        <v>0</v>
      </c>
      <c r="AB19" s="588">
        <f t="shared" ref="AB19" si="29">AB18+AB17+AB16</f>
        <v>0</v>
      </c>
      <c r="AC19" s="653">
        <f t="shared" ref="AC19" si="30">AC18+AC17+AC16</f>
        <v>0</v>
      </c>
      <c r="AD19" s="654">
        <f t="shared" ref="AD19" si="31">AD18+AD17+AD16</f>
        <v>0</v>
      </c>
    </row>
    <row r="20" spans="1:33" s="79" customFormat="1" ht="15.75" customHeight="1" thickBot="1" x14ac:dyDescent="0.3">
      <c r="A20" s="663" t="s">
        <v>77</v>
      </c>
      <c r="B20" s="553"/>
      <c r="C20" s="326">
        <f>C19+C15</f>
        <v>0</v>
      </c>
      <c r="D20" s="326">
        <f t="shared" ref="D20:AD20" si="32">D19+D15</f>
        <v>0</v>
      </c>
      <c r="E20" s="326">
        <f t="shared" si="32"/>
        <v>0</v>
      </c>
      <c r="F20" s="589">
        <f t="shared" si="32"/>
        <v>0</v>
      </c>
      <c r="G20" s="589">
        <f t="shared" si="32"/>
        <v>0</v>
      </c>
      <c r="H20" s="651">
        <f t="shared" si="32"/>
        <v>0</v>
      </c>
      <c r="I20" s="651">
        <f t="shared" si="32"/>
        <v>0</v>
      </c>
      <c r="J20" s="326">
        <f t="shared" si="32"/>
        <v>0</v>
      </c>
      <c r="K20" s="326">
        <f t="shared" si="32"/>
        <v>0</v>
      </c>
      <c r="L20" s="326">
        <f t="shared" si="32"/>
        <v>0</v>
      </c>
      <c r="M20" s="589">
        <f t="shared" si="32"/>
        <v>0</v>
      </c>
      <c r="N20" s="589">
        <f t="shared" si="32"/>
        <v>0</v>
      </c>
      <c r="O20" s="651">
        <f t="shared" si="32"/>
        <v>0</v>
      </c>
      <c r="P20" s="651">
        <f t="shared" si="32"/>
        <v>0</v>
      </c>
      <c r="Q20" s="326">
        <f t="shared" si="32"/>
        <v>0</v>
      </c>
      <c r="R20" s="326">
        <f t="shared" si="32"/>
        <v>0</v>
      </c>
      <c r="S20" s="326">
        <f t="shared" si="32"/>
        <v>0</v>
      </c>
      <c r="T20" s="370">
        <f t="shared" si="32"/>
        <v>0</v>
      </c>
      <c r="U20" s="370">
        <f t="shared" si="32"/>
        <v>0</v>
      </c>
      <c r="V20" s="651">
        <f t="shared" si="32"/>
        <v>0</v>
      </c>
      <c r="W20" s="651">
        <f t="shared" si="32"/>
        <v>0</v>
      </c>
      <c r="X20" s="326">
        <f t="shared" si="32"/>
        <v>0</v>
      </c>
      <c r="Y20" s="326">
        <f t="shared" si="32"/>
        <v>0</v>
      </c>
      <c r="Z20" s="326">
        <f t="shared" si="32"/>
        <v>0</v>
      </c>
      <c r="AA20" s="589">
        <f t="shared" si="32"/>
        <v>0</v>
      </c>
      <c r="AB20" s="589">
        <f t="shared" si="32"/>
        <v>0</v>
      </c>
      <c r="AC20" s="651">
        <f t="shared" si="32"/>
        <v>0</v>
      </c>
      <c r="AD20" s="652">
        <f t="shared" si="32"/>
        <v>0</v>
      </c>
    </row>
    <row r="21" spans="1:33" s="99" customFormat="1" ht="14.25" x14ac:dyDescent="0.25">
      <c r="B21" s="592" t="s">
        <v>113</v>
      </c>
      <c r="C21" s="592"/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  <c r="AC21" s="592"/>
      <c r="AD21" s="592"/>
    </row>
    <row r="22" spans="1:33" x14ac:dyDescent="0.25">
      <c r="B22" s="100" t="s">
        <v>112</v>
      </c>
      <c r="C22" s="101"/>
      <c r="I22" s="79"/>
      <c r="AG22" s="102"/>
    </row>
    <row r="23" spans="1:33" s="80" customFormat="1" x14ac:dyDescent="0.25">
      <c r="B23" s="595"/>
      <c r="C23" s="595"/>
      <c r="D23" s="595"/>
      <c r="E23" s="595"/>
      <c r="F23" s="595"/>
      <c r="G23" s="595"/>
      <c r="H23" s="595"/>
      <c r="I23" s="595"/>
      <c r="J23" s="595"/>
      <c r="K23" s="595"/>
      <c r="L23" s="595"/>
      <c r="M23" s="595"/>
      <c r="N23" s="595"/>
      <c r="O23" s="595"/>
      <c r="P23" s="595"/>
      <c r="Q23" s="595"/>
      <c r="R23" s="595"/>
      <c r="S23" s="595"/>
    </row>
    <row r="24" spans="1:33" s="80" customFormat="1" x14ac:dyDescent="0.25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spans="1:33" ht="51.75" customHeight="1" x14ac:dyDescent="0.25">
      <c r="A25" s="565" t="s">
        <v>82</v>
      </c>
      <c r="B25" s="566"/>
      <c r="C25" s="566"/>
      <c r="D25" s="566"/>
      <c r="E25" s="566"/>
      <c r="F25" s="566"/>
      <c r="G25" s="566"/>
      <c r="H25" s="566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</row>
    <row r="26" spans="1:33" ht="19.5" thickBot="1" x14ac:dyDescent="0.3">
      <c r="B26" s="85" t="s">
        <v>30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</row>
    <row r="27" spans="1:33" ht="15.75" x14ac:dyDescent="0.25">
      <c r="B27" s="105"/>
      <c r="C27" s="106"/>
      <c r="D27" s="582">
        <v>2022</v>
      </c>
      <c r="E27" s="583"/>
      <c r="F27" s="583"/>
      <c r="G27" s="583"/>
      <c r="H27" s="583"/>
      <c r="I27" s="583"/>
      <c r="J27" s="583"/>
      <c r="K27" s="583"/>
      <c r="L27" s="583"/>
      <c r="M27" s="583"/>
      <c r="N27" s="584"/>
      <c r="O27" s="582">
        <v>2023</v>
      </c>
      <c r="P27" s="583"/>
      <c r="Q27" s="583">
        <v>2020</v>
      </c>
      <c r="R27" s="583"/>
      <c r="S27" s="583"/>
      <c r="T27" s="583"/>
      <c r="U27" s="583"/>
      <c r="V27" s="584"/>
      <c r="W27" s="582">
        <v>2024</v>
      </c>
      <c r="X27" s="583"/>
      <c r="Y27" s="583"/>
      <c r="Z27" s="583"/>
      <c r="AA27" s="583"/>
      <c r="AB27" s="583"/>
      <c r="AC27" s="583"/>
      <c r="AD27" s="584"/>
    </row>
    <row r="28" spans="1:33" ht="33.75" customHeight="1" x14ac:dyDescent="0.25">
      <c r="B28" s="105"/>
      <c r="C28" s="106"/>
      <c r="D28" s="596" t="s">
        <v>114</v>
      </c>
      <c r="E28" s="590"/>
      <c r="F28" s="590"/>
      <c r="G28" s="590"/>
      <c r="H28" s="590"/>
      <c r="I28" s="590" t="s">
        <v>115</v>
      </c>
      <c r="J28" s="590"/>
      <c r="K28" s="590"/>
      <c r="L28" s="590"/>
      <c r="M28" s="590"/>
      <c r="N28" s="591"/>
      <c r="O28" s="596" t="s">
        <v>254</v>
      </c>
      <c r="P28" s="590"/>
      <c r="Q28" s="590" t="s">
        <v>255</v>
      </c>
      <c r="R28" s="590"/>
      <c r="S28" s="590"/>
      <c r="T28" s="590"/>
      <c r="U28" s="590"/>
      <c r="V28" s="591"/>
      <c r="W28" s="596" t="s">
        <v>226</v>
      </c>
      <c r="X28" s="590"/>
      <c r="Y28" s="590" t="s">
        <v>232</v>
      </c>
      <c r="Z28" s="590"/>
      <c r="AA28" s="590"/>
      <c r="AB28" s="590"/>
      <c r="AC28" s="590"/>
      <c r="AD28" s="591"/>
    </row>
    <row r="29" spans="1:33" ht="60" x14ac:dyDescent="0.25">
      <c r="B29" s="107"/>
      <c r="C29" s="107"/>
      <c r="D29" s="88" t="s">
        <v>123</v>
      </c>
      <c r="E29" s="89" t="s">
        <v>25</v>
      </c>
      <c r="F29" s="89" t="s">
        <v>26</v>
      </c>
      <c r="G29" s="297" t="s">
        <v>118</v>
      </c>
      <c r="H29" s="259" t="s">
        <v>251</v>
      </c>
      <c r="I29" s="89" t="s">
        <v>124</v>
      </c>
      <c r="J29" s="89" t="s">
        <v>116</v>
      </c>
      <c r="K29" s="89" t="s">
        <v>117</v>
      </c>
      <c r="L29" s="297" t="s">
        <v>118</v>
      </c>
      <c r="M29" s="259" t="s">
        <v>119</v>
      </c>
      <c r="N29" s="601" t="s">
        <v>120</v>
      </c>
      <c r="O29" s="298" t="s">
        <v>198</v>
      </c>
      <c r="P29" s="259" t="s">
        <v>199</v>
      </c>
      <c r="Q29" s="89" t="s">
        <v>200</v>
      </c>
      <c r="R29" s="89" t="s">
        <v>201</v>
      </c>
      <c r="S29" s="89" t="s">
        <v>202</v>
      </c>
      <c r="T29" s="297" t="s">
        <v>203</v>
      </c>
      <c r="U29" s="259" t="s">
        <v>204</v>
      </c>
      <c r="V29" s="601" t="s">
        <v>205</v>
      </c>
      <c r="W29" s="298" t="s">
        <v>227</v>
      </c>
      <c r="X29" s="259" t="s">
        <v>256</v>
      </c>
      <c r="Y29" s="89" t="s">
        <v>228</v>
      </c>
      <c r="Z29" s="89" t="s">
        <v>229</v>
      </c>
      <c r="AA29" s="89" t="s">
        <v>230</v>
      </c>
      <c r="AB29" s="297" t="s">
        <v>231</v>
      </c>
      <c r="AC29" s="259" t="s">
        <v>233</v>
      </c>
      <c r="AD29" s="601" t="s">
        <v>234</v>
      </c>
    </row>
    <row r="30" spans="1:33" s="108" customFormat="1" ht="45.75" thickBot="1" x14ac:dyDescent="0.3">
      <c r="B30" s="109"/>
      <c r="C30" s="109"/>
      <c r="D30" s="90" t="s">
        <v>14</v>
      </c>
      <c r="E30" s="299" t="s">
        <v>15</v>
      </c>
      <c r="F30" s="299" t="s">
        <v>16</v>
      </c>
      <c r="G30" s="299" t="s">
        <v>17</v>
      </c>
      <c r="H30" s="300" t="s">
        <v>18</v>
      </c>
      <c r="I30" s="299" t="s">
        <v>19</v>
      </c>
      <c r="J30" s="299" t="s">
        <v>20</v>
      </c>
      <c r="K30" s="299" t="s">
        <v>21</v>
      </c>
      <c r="L30" s="299" t="s">
        <v>27</v>
      </c>
      <c r="M30" s="300" t="s">
        <v>28</v>
      </c>
      <c r="N30" s="602"/>
      <c r="O30" s="90" t="s">
        <v>125</v>
      </c>
      <c r="P30" s="301" t="s">
        <v>126</v>
      </c>
      <c r="Q30" s="299" t="s">
        <v>22</v>
      </c>
      <c r="R30" s="299" t="s">
        <v>23</v>
      </c>
      <c r="S30" s="300" t="s">
        <v>24</v>
      </c>
      <c r="T30" s="300" t="s">
        <v>29</v>
      </c>
      <c r="U30" s="301" t="s">
        <v>42</v>
      </c>
      <c r="V30" s="602"/>
      <c r="W30" s="90" t="s">
        <v>127</v>
      </c>
      <c r="X30" s="301" t="s">
        <v>128</v>
      </c>
      <c r="Y30" s="299" t="s">
        <v>43</v>
      </c>
      <c r="Z30" s="299" t="s">
        <v>44</v>
      </c>
      <c r="AA30" s="300" t="s">
        <v>45</v>
      </c>
      <c r="AB30" s="300" t="s">
        <v>46</v>
      </c>
      <c r="AC30" s="301" t="s">
        <v>47</v>
      </c>
      <c r="AD30" s="602"/>
    </row>
    <row r="31" spans="1:33" ht="15.75" thickBot="1" x14ac:dyDescent="0.3">
      <c r="A31" s="603" t="s">
        <v>75</v>
      </c>
      <c r="B31" s="579" t="s">
        <v>54</v>
      </c>
      <c r="C31" s="110" t="s">
        <v>13</v>
      </c>
      <c r="D31" s="302">
        <f>'ETPT SCHEMA EMPLOIS SS PLAF'!D18</f>
        <v>0</v>
      </c>
      <c r="E31" s="306">
        <f>'ETPT SCHEMA EMPLOIS SS PLAF'!E18</f>
        <v>0</v>
      </c>
      <c r="F31" s="306">
        <f>IF('ETPT SCHEMA EMPLOIS SS PLAF'!E57=0,GVT!E31,'ETPT SCHEMA EMPLOIS SS PLAF'!E57)</f>
        <v>0</v>
      </c>
      <c r="G31" s="141">
        <f>'ETPT SCHEMA EMPLOIS SS PLAF'!H18</f>
        <v>0</v>
      </c>
      <c r="H31" s="142">
        <f>D31*(E31-F31)*G31*$D$69*$C$70</f>
        <v>0</v>
      </c>
      <c r="I31" s="111">
        <f>'ETPT SCHEMA EMPLOIS SS PLAF'!I18</f>
        <v>0</v>
      </c>
      <c r="J31" s="307">
        <f>'ETPT SCHEMA EMPLOIS SS PLAF'!J18</f>
        <v>0</v>
      </c>
      <c r="K31" s="307">
        <f>IF('ETPT SCHEMA EMPLOIS SS PLAF'!J57=0,GVT!J31,'ETPT SCHEMA EMPLOIS SS PLAF'!J57)</f>
        <v>0</v>
      </c>
      <c r="L31" s="112">
        <f>'ETPT SCHEMA EMPLOIS SS PLAF'!L18</f>
        <v>1</v>
      </c>
      <c r="M31" s="113">
        <f>I31*(J31-K31)*L31*$D$69*$C$70</f>
        <v>0</v>
      </c>
      <c r="N31" s="114">
        <f t="shared" ref="N31:N40" si="33">H31+M31</f>
        <v>0</v>
      </c>
      <c r="O31" s="115">
        <f>'ETPT SCHEMA EMPLOIS SS PLAF'!M18</f>
        <v>0</v>
      </c>
      <c r="P31" s="113">
        <f>I31*(J31-K31)*O31*$D$69*$C$70</f>
        <v>0</v>
      </c>
      <c r="Q31" s="320">
        <f>'ETPT SCHEMA EMPLOIS SS PLAF'!N18</f>
        <v>0</v>
      </c>
      <c r="R31" s="307">
        <f>'ETPT SCHEMA EMPLOIS SS PLAF'!O18</f>
        <v>0</v>
      </c>
      <c r="S31" s="307">
        <f>IF('ETPT SCHEMA EMPLOIS SS PLAF'!O57=0,GVT!R31,'ETPT SCHEMA EMPLOIS SS PLAF'!O57)</f>
        <v>0</v>
      </c>
      <c r="T31" s="112">
        <f>'ETPT SCHEMA EMPLOIS SS PLAF'!Q18</f>
        <v>1</v>
      </c>
      <c r="U31" s="113">
        <f>Q31*(R31-S31)*T31*$D$69*$C$70</f>
        <v>0</v>
      </c>
      <c r="V31" s="114">
        <f t="shared" ref="V31:V40" si="34">P31+U31</f>
        <v>0</v>
      </c>
      <c r="W31" s="115">
        <f>'ETPT SCHEMA EMPLOIS SS PLAF'!R18</f>
        <v>0</v>
      </c>
      <c r="X31" s="113">
        <f>Q31*(R31-S31)*W31*$D$69*$C$70</f>
        <v>0</v>
      </c>
      <c r="Y31" s="320">
        <f>'ETPT SCHEMA EMPLOIS SS PLAF'!S18</f>
        <v>0</v>
      </c>
      <c r="Z31" s="307">
        <f>'ETPT SCHEMA EMPLOIS SS PLAF'!T18</f>
        <v>0</v>
      </c>
      <c r="AA31" s="307">
        <f>IF('ETPT SCHEMA EMPLOIS SS PLAF'!T57=0,GVT!Z31,'ETPT SCHEMA EMPLOIS SS PLAF'!T57)</f>
        <v>0</v>
      </c>
      <c r="AB31" s="112">
        <f>'ETPT SCHEMA EMPLOIS SS PLAF'!V18</f>
        <v>1</v>
      </c>
      <c r="AC31" s="113">
        <f>Y31*(Z31-AA31)*AB31*$D$69*$C$70</f>
        <v>0</v>
      </c>
      <c r="AD31" s="114">
        <f t="shared" ref="AD31:AD40" si="35">AC31+X31</f>
        <v>0</v>
      </c>
      <c r="AE31" s="116"/>
    </row>
    <row r="32" spans="1:33" ht="15.75" thickBot="1" x14ac:dyDescent="0.3">
      <c r="A32" s="603"/>
      <c r="B32" s="580"/>
      <c r="C32" s="117" t="s">
        <v>2</v>
      </c>
      <c r="D32" s="303">
        <f>'ETPT SCHEMA EMPLOIS SS PLAF'!D24</f>
        <v>0</v>
      </c>
      <c r="E32" s="308">
        <f>'ETPT SCHEMA EMPLOIS SS PLAF'!E24</f>
        <v>0</v>
      </c>
      <c r="F32" s="309">
        <f>IF('ETPT SCHEMA EMPLOIS SS PLAF'!E63=0,GVT!E32,'ETPT SCHEMA EMPLOIS SS PLAF'!E63)</f>
        <v>0</v>
      </c>
      <c r="G32" s="118">
        <f>'ETPT SCHEMA EMPLOIS SS PLAF'!H24</f>
        <v>0</v>
      </c>
      <c r="H32" s="119">
        <f t="shared" ref="H32:H40" si="36">D32*(E32-F32)*G32*$D$69*$C$70</f>
        <v>0</v>
      </c>
      <c r="I32" s="120">
        <f>'ETPT SCHEMA EMPLOIS SS PLAF'!I24</f>
        <v>0</v>
      </c>
      <c r="J32" s="310">
        <f>'ETPT SCHEMA EMPLOIS SS PLAF'!J24</f>
        <v>0</v>
      </c>
      <c r="K32" s="310">
        <f>IF('ETPT SCHEMA EMPLOIS SS PLAF'!J63=0,GVT!J32,'ETPT SCHEMA EMPLOIS SS PLAF'!J63)</f>
        <v>0</v>
      </c>
      <c r="L32" s="118">
        <f>'ETPT SCHEMA EMPLOIS SS PLAF'!L24</f>
        <v>1</v>
      </c>
      <c r="M32" s="119">
        <f t="shared" ref="M32:M40" si="37">I32*(J32-K32)*L32*$D$69*$C$70</f>
        <v>0</v>
      </c>
      <c r="N32" s="121">
        <f t="shared" si="33"/>
        <v>0</v>
      </c>
      <c r="O32" s="122">
        <f>'ETPT SCHEMA EMPLOIS SS PLAF'!M24</f>
        <v>0</v>
      </c>
      <c r="P32" s="119">
        <f t="shared" ref="P32:P40" si="38">I32*(J32-K32)*O32*$D$69*$C$70</f>
        <v>0</v>
      </c>
      <c r="Q32" s="321">
        <f>'ETPT SCHEMA EMPLOIS SS PLAF'!N24</f>
        <v>0</v>
      </c>
      <c r="R32" s="311">
        <f>'ETPT SCHEMA EMPLOIS SS PLAF'!O24</f>
        <v>0</v>
      </c>
      <c r="S32" s="311">
        <f>IF('ETPT SCHEMA EMPLOIS SS PLAF'!O63=0,GVT!R32,'ETPT SCHEMA EMPLOIS SS PLAF'!O63)</f>
        <v>0</v>
      </c>
      <c r="T32" s="123">
        <f>'ETPT SCHEMA EMPLOIS SS PLAF'!Q24</f>
        <v>1</v>
      </c>
      <c r="U32" s="119">
        <f t="shared" ref="U32:U40" si="39">Q32*(R32-S32)*T32*$D$69*$C$70</f>
        <v>0</v>
      </c>
      <c r="V32" s="121">
        <f t="shared" si="34"/>
        <v>0</v>
      </c>
      <c r="W32" s="124">
        <f>'ETPT SCHEMA EMPLOIS SS PLAF'!R24</f>
        <v>0</v>
      </c>
      <c r="X32" s="125">
        <f t="shared" ref="X32:X40" si="40">Q32*(R32-S32)*W32*$D$69*$C$70</f>
        <v>0</v>
      </c>
      <c r="Y32" s="321">
        <f>'ETPT SCHEMA EMPLOIS SS PLAF'!S24</f>
        <v>0</v>
      </c>
      <c r="Z32" s="311">
        <f>'ETPT SCHEMA EMPLOIS SS PLAF'!T24</f>
        <v>0</v>
      </c>
      <c r="AA32" s="311">
        <f>IF('ETPT SCHEMA EMPLOIS SS PLAF'!T63=0,GVT!Z32,'ETPT SCHEMA EMPLOIS SS PLAF'!T63)</f>
        <v>0</v>
      </c>
      <c r="AB32" s="123">
        <f>'ETPT SCHEMA EMPLOIS SS PLAF'!V24</f>
        <v>1</v>
      </c>
      <c r="AC32" s="119">
        <f t="shared" ref="AC32:AC40" si="41">Y32*(Z32-AA32)*AB32*$D$69*$C$70</f>
        <v>0</v>
      </c>
      <c r="AD32" s="121">
        <f t="shared" si="35"/>
        <v>0</v>
      </c>
      <c r="AE32" s="116"/>
    </row>
    <row r="33" spans="1:31" ht="15.75" thickBot="1" x14ac:dyDescent="0.3">
      <c r="A33" s="603"/>
      <c r="B33" s="581" t="s">
        <v>56</v>
      </c>
      <c r="C33" s="117" t="s">
        <v>13</v>
      </c>
      <c r="D33" s="303">
        <f>'ETPT SCHEMA EMPLOIS SS PLAF'!D19</f>
        <v>0</v>
      </c>
      <c r="E33" s="308">
        <f>'ETPT SCHEMA EMPLOIS SS PLAF'!E19</f>
        <v>0</v>
      </c>
      <c r="F33" s="309">
        <f>IF('ETPT SCHEMA EMPLOIS SS PLAF'!E58=0,GVT!E33,'ETPT SCHEMA EMPLOIS SS PLAF'!E58)</f>
        <v>0</v>
      </c>
      <c r="G33" s="118">
        <f>'ETPT SCHEMA EMPLOIS SS PLAF'!H19</f>
        <v>0</v>
      </c>
      <c r="H33" s="119">
        <f t="shared" si="36"/>
        <v>0</v>
      </c>
      <c r="I33" s="120">
        <f>'ETPT SCHEMA EMPLOIS SS PLAF'!I19</f>
        <v>0</v>
      </c>
      <c r="J33" s="310">
        <f>'ETPT SCHEMA EMPLOIS SS PLAF'!J19</f>
        <v>0</v>
      </c>
      <c r="K33" s="310">
        <f>IF('ETPT SCHEMA EMPLOIS SS PLAF'!J58=0,GVT!J33,'ETPT SCHEMA EMPLOIS SS PLAF'!J58)</f>
        <v>0</v>
      </c>
      <c r="L33" s="118">
        <f>'ETPT SCHEMA EMPLOIS SS PLAF'!L19</f>
        <v>1</v>
      </c>
      <c r="M33" s="119">
        <f t="shared" si="37"/>
        <v>0</v>
      </c>
      <c r="N33" s="121">
        <f t="shared" si="33"/>
        <v>0</v>
      </c>
      <c r="O33" s="122">
        <f>'ETPT SCHEMA EMPLOIS SS PLAF'!M19</f>
        <v>0</v>
      </c>
      <c r="P33" s="119">
        <f t="shared" si="38"/>
        <v>0</v>
      </c>
      <c r="Q33" s="321">
        <f>'ETPT SCHEMA EMPLOIS SS PLAF'!N19</f>
        <v>0</v>
      </c>
      <c r="R33" s="311">
        <f>'ETPT SCHEMA EMPLOIS SS PLAF'!O19</f>
        <v>0</v>
      </c>
      <c r="S33" s="311">
        <f>IF('ETPT SCHEMA EMPLOIS SS PLAF'!O58=0,GVT!R33,'ETPT SCHEMA EMPLOIS SS PLAF'!O58)</f>
        <v>0</v>
      </c>
      <c r="T33" s="123">
        <f>'ETPT SCHEMA EMPLOIS SS PLAF'!Q19</f>
        <v>1</v>
      </c>
      <c r="U33" s="119">
        <f t="shared" si="39"/>
        <v>0</v>
      </c>
      <c r="V33" s="121">
        <f t="shared" si="34"/>
        <v>0</v>
      </c>
      <c r="W33" s="124">
        <f>'ETPT SCHEMA EMPLOIS SS PLAF'!R19</f>
        <v>0</v>
      </c>
      <c r="X33" s="125">
        <f t="shared" si="40"/>
        <v>0</v>
      </c>
      <c r="Y33" s="321">
        <f>'ETPT SCHEMA EMPLOIS SS PLAF'!S19</f>
        <v>0</v>
      </c>
      <c r="Z33" s="311">
        <f>'ETPT SCHEMA EMPLOIS SS PLAF'!T19</f>
        <v>0</v>
      </c>
      <c r="AA33" s="311">
        <f>IF('ETPT SCHEMA EMPLOIS SS PLAF'!T58=0,GVT!Z33,'ETPT SCHEMA EMPLOIS SS PLAF'!T58)</f>
        <v>0</v>
      </c>
      <c r="AB33" s="123">
        <f>'ETPT SCHEMA EMPLOIS SS PLAF'!V19</f>
        <v>1</v>
      </c>
      <c r="AC33" s="119">
        <f t="shared" si="41"/>
        <v>0</v>
      </c>
      <c r="AD33" s="121">
        <f t="shared" si="35"/>
        <v>0</v>
      </c>
      <c r="AE33" s="116"/>
    </row>
    <row r="34" spans="1:31" ht="15.75" thickBot="1" x14ac:dyDescent="0.3">
      <c r="A34" s="603"/>
      <c r="B34" s="580"/>
      <c r="C34" s="117" t="s">
        <v>2</v>
      </c>
      <c r="D34" s="303">
        <f>'ETPT SCHEMA EMPLOIS SS PLAF'!D25</f>
        <v>0</v>
      </c>
      <c r="E34" s="308">
        <f>'ETPT SCHEMA EMPLOIS SS PLAF'!E25</f>
        <v>0</v>
      </c>
      <c r="F34" s="309">
        <f>IF('ETPT SCHEMA EMPLOIS SS PLAF'!E64=0,GVT!E34,'ETPT SCHEMA EMPLOIS SS PLAF'!E64)</f>
        <v>0</v>
      </c>
      <c r="G34" s="118">
        <f>'ETPT SCHEMA EMPLOIS SS PLAF'!H25</f>
        <v>0</v>
      </c>
      <c r="H34" s="119">
        <f t="shared" si="36"/>
        <v>0</v>
      </c>
      <c r="I34" s="120">
        <f>'ETPT SCHEMA EMPLOIS SS PLAF'!I25</f>
        <v>0</v>
      </c>
      <c r="J34" s="310">
        <f>'ETPT SCHEMA EMPLOIS SS PLAF'!J25</f>
        <v>0</v>
      </c>
      <c r="K34" s="310">
        <f>IF('ETPT SCHEMA EMPLOIS SS PLAF'!J64=0,GVT!J34,'ETPT SCHEMA EMPLOIS SS PLAF'!J64)</f>
        <v>0</v>
      </c>
      <c r="L34" s="118">
        <f>'ETPT SCHEMA EMPLOIS SS PLAF'!L25</f>
        <v>1</v>
      </c>
      <c r="M34" s="119">
        <f t="shared" si="37"/>
        <v>0</v>
      </c>
      <c r="N34" s="121">
        <f t="shared" si="33"/>
        <v>0</v>
      </c>
      <c r="O34" s="122">
        <f>'ETPT SCHEMA EMPLOIS SS PLAF'!M25</f>
        <v>0</v>
      </c>
      <c r="P34" s="119">
        <f t="shared" si="38"/>
        <v>0</v>
      </c>
      <c r="Q34" s="321">
        <f>'ETPT SCHEMA EMPLOIS SS PLAF'!N25</f>
        <v>0</v>
      </c>
      <c r="R34" s="311">
        <f>'ETPT SCHEMA EMPLOIS SS PLAF'!O25</f>
        <v>0</v>
      </c>
      <c r="S34" s="311">
        <f>IF('ETPT SCHEMA EMPLOIS SS PLAF'!O64=0,GVT!R34,'ETPT SCHEMA EMPLOIS SS PLAF'!O64)</f>
        <v>0</v>
      </c>
      <c r="T34" s="123">
        <f>'ETPT SCHEMA EMPLOIS SS PLAF'!Q25</f>
        <v>1</v>
      </c>
      <c r="U34" s="119">
        <f t="shared" si="39"/>
        <v>0</v>
      </c>
      <c r="V34" s="121">
        <f t="shared" si="34"/>
        <v>0</v>
      </c>
      <c r="W34" s="124">
        <f>'ETPT SCHEMA EMPLOIS SS PLAF'!R25</f>
        <v>0</v>
      </c>
      <c r="X34" s="125">
        <f t="shared" si="40"/>
        <v>0</v>
      </c>
      <c r="Y34" s="321">
        <f>'ETPT SCHEMA EMPLOIS SS PLAF'!S25</f>
        <v>0</v>
      </c>
      <c r="Z34" s="311">
        <f>'ETPT SCHEMA EMPLOIS SS PLAF'!T25</f>
        <v>0</v>
      </c>
      <c r="AA34" s="311">
        <f>IF('ETPT SCHEMA EMPLOIS SS PLAF'!T64=0,GVT!Z34,'ETPT SCHEMA EMPLOIS SS PLAF'!T64)</f>
        <v>0</v>
      </c>
      <c r="AB34" s="123">
        <f>'ETPT SCHEMA EMPLOIS SS PLAF'!V25</f>
        <v>1</v>
      </c>
      <c r="AC34" s="119">
        <f t="shared" si="41"/>
        <v>0</v>
      </c>
      <c r="AD34" s="121">
        <f t="shared" si="35"/>
        <v>0</v>
      </c>
      <c r="AE34" s="116"/>
    </row>
    <row r="35" spans="1:31" ht="15.75" thickBot="1" x14ac:dyDescent="0.3">
      <c r="A35" s="603"/>
      <c r="B35" s="581" t="s">
        <v>55</v>
      </c>
      <c r="C35" s="117" t="s">
        <v>13</v>
      </c>
      <c r="D35" s="303">
        <f>'ETPT SCHEMA EMPLOIS SS PLAF'!D20</f>
        <v>0</v>
      </c>
      <c r="E35" s="308">
        <f>'ETPT SCHEMA EMPLOIS SS PLAF'!E20</f>
        <v>0</v>
      </c>
      <c r="F35" s="309">
        <f>IF('ETPT SCHEMA EMPLOIS SS PLAF'!E59=0,GVT!E35,'ETPT SCHEMA EMPLOIS SS PLAF'!E59)</f>
        <v>0</v>
      </c>
      <c r="G35" s="118">
        <f>'ETPT SCHEMA EMPLOIS SS PLAF'!H20</f>
        <v>0</v>
      </c>
      <c r="H35" s="119">
        <f t="shared" si="36"/>
        <v>0</v>
      </c>
      <c r="I35" s="120">
        <f>'ETPT SCHEMA EMPLOIS SS PLAF'!I20</f>
        <v>0</v>
      </c>
      <c r="J35" s="310">
        <f>'ETPT SCHEMA EMPLOIS SS PLAF'!J20</f>
        <v>0</v>
      </c>
      <c r="K35" s="310">
        <f>IF('ETPT SCHEMA EMPLOIS SS PLAF'!J59=0,GVT!J35,'ETPT SCHEMA EMPLOIS SS PLAF'!J59)</f>
        <v>0</v>
      </c>
      <c r="L35" s="118">
        <f>'ETPT SCHEMA EMPLOIS SS PLAF'!L20</f>
        <v>1</v>
      </c>
      <c r="M35" s="119">
        <f t="shared" si="37"/>
        <v>0</v>
      </c>
      <c r="N35" s="121">
        <f t="shared" si="33"/>
        <v>0</v>
      </c>
      <c r="O35" s="122">
        <f>'ETPT SCHEMA EMPLOIS SS PLAF'!M20</f>
        <v>0</v>
      </c>
      <c r="P35" s="119">
        <f t="shared" si="38"/>
        <v>0</v>
      </c>
      <c r="Q35" s="321">
        <f>'ETPT SCHEMA EMPLOIS SS PLAF'!N20</f>
        <v>0</v>
      </c>
      <c r="R35" s="311">
        <f>'ETPT SCHEMA EMPLOIS SS PLAF'!O20</f>
        <v>0</v>
      </c>
      <c r="S35" s="311">
        <f>IF('ETPT SCHEMA EMPLOIS SS PLAF'!O59=0,GVT!R35,'ETPT SCHEMA EMPLOIS SS PLAF'!O59)</f>
        <v>0</v>
      </c>
      <c r="T35" s="123">
        <f>'ETPT SCHEMA EMPLOIS SS PLAF'!Q20</f>
        <v>1</v>
      </c>
      <c r="U35" s="119">
        <f t="shared" si="39"/>
        <v>0</v>
      </c>
      <c r="V35" s="121">
        <f t="shared" si="34"/>
        <v>0</v>
      </c>
      <c r="W35" s="124">
        <f>'ETPT SCHEMA EMPLOIS SS PLAF'!R20</f>
        <v>0</v>
      </c>
      <c r="X35" s="125">
        <f t="shared" si="40"/>
        <v>0</v>
      </c>
      <c r="Y35" s="321">
        <f>'ETPT SCHEMA EMPLOIS SS PLAF'!S20</f>
        <v>0</v>
      </c>
      <c r="Z35" s="311">
        <f>'ETPT SCHEMA EMPLOIS SS PLAF'!T20</f>
        <v>0</v>
      </c>
      <c r="AA35" s="311">
        <f>IF('ETPT SCHEMA EMPLOIS SS PLAF'!T59=0,GVT!Z35,'ETPT SCHEMA EMPLOIS SS PLAF'!T59)</f>
        <v>0</v>
      </c>
      <c r="AB35" s="123">
        <f>'ETPT SCHEMA EMPLOIS SS PLAF'!V20</f>
        <v>1</v>
      </c>
      <c r="AC35" s="119">
        <f t="shared" si="41"/>
        <v>0</v>
      </c>
      <c r="AD35" s="121">
        <f t="shared" si="35"/>
        <v>0</v>
      </c>
      <c r="AE35" s="116"/>
    </row>
    <row r="36" spans="1:31" ht="15.75" thickBot="1" x14ac:dyDescent="0.3">
      <c r="A36" s="603"/>
      <c r="B36" s="580"/>
      <c r="C36" s="117" t="s">
        <v>2</v>
      </c>
      <c r="D36" s="303">
        <f>'ETPT SCHEMA EMPLOIS SS PLAF'!D26</f>
        <v>0</v>
      </c>
      <c r="E36" s="308">
        <f>'ETPT SCHEMA EMPLOIS SS PLAF'!E26</f>
        <v>0</v>
      </c>
      <c r="F36" s="309">
        <f>IF('ETPT SCHEMA EMPLOIS SS PLAF'!E65=0,GVT!E36,'ETPT SCHEMA EMPLOIS SS PLAF'!E65)</f>
        <v>0</v>
      </c>
      <c r="G36" s="118">
        <f>'ETPT SCHEMA EMPLOIS SS PLAF'!H26</f>
        <v>0</v>
      </c>
      <c r="H36" s="119">
        <f t="shared" si="36"/>
        <v>0</v>
      </c>
      <c r="I36" s="120">
        <f>'ETPT SCHEMA EMPLOIS SS PLAF'!I26</f>
        <v>0</v>
      </c>
      <c r="J36" s="310">
        <f>'ETPT SCHEMA EMPLOIS SS PLAF'!J26</f>
        <v>0</v>
      </c>
      <c r="K36" s="310">
        <f>IF('ETPT SCHEMA EMPLOIS SS PLAF'!J65=0,GVT!J36,'ETPT SCHEMA EMPLOIS SS PLAF'!J65)</f>
        <v>0</v>
      </c>
      <c r="L36" s="118">
        <f>'ETPT SCHEMA EMPLOIS SS PLAF'!L26</f>
        <v>1</v>
      </c>
      <c r="M36" s="119">
        <f t="shared" si="37"/>
        <v>0</v>
      </c>
      <c r="N36" s="121">
        <f t="shared" si="33"/>
        <v>0</v>
      </c>
      <c r="O36" s="122">
        <f>'ETPT SCHEMA EMPLOIS SS PLAF'!M26</f>
        <v>0</v>
      </c>
      <c r="P36" s="119">
        <f t="shared" si="38"/>
        <v>0</v>
      </c>
      <c r="Q36" s="321">
        <f>'ETPT SCHEMA EMPLOIS SS PLAF'!N26</f>
        <v>0</v>
      </c>
      <c r="R36" s="311">
        <f>'ETPT SCHEMA EMPLOIS SS PLAF'!O26</f>
        <v>0</v>
      </c>
      <c r="S36" s="311">
        <f>IF('ETPT SCHEMA EMPLOIS SS PLAF'!O65=0,GVT!R36,'ETPT SCHEMA EMPLOIS SS PLAF'!O65)</f>
        <v>0</v>
      </c>
      <c r="T36" s="123">
        <f>'ETPT SCHEMA EMPLOIS SS PLAF'!Q26</f>
        <v>1</v>
      </c>
      <c r="U36" s="119">
        <f t="shared" si="39"/>
        <v>0</v>
      </c>
      <c r="V36" s="121">
        <f t="shared" si="34"/>
        <v>0</v>
      </c>
      <c r="W36" s="124">
        <f>'ETPT SCHEMA EMPLOIS SS PLAF'!R26</f>
        <v>0</v>
      </c>
      <c r="X36" s="125">
        <f t="shared" si="40"/>
        <v>0</v>
      </c>
      <c r="Y36" s="321">
        <f>'ETPT SCHEMA EMPLOIS SS PLAF'!S26</f>
        <v>0</v>
      </c>
      <c r="Z36" s="311">
        <f>'ETPT SCHEMA EMPLOIS SS PLAF'!T26</f>
        <v>0</v>
      </c>
      <c r="AA36" s="311">
        <f>IF('ETPT SCHEMA EMPLOIS SS PLAF'!T65=0,GVT!Z36,'ETPT SCHEMA EMPLOIS SS PLAF'!T65)</f>
        <v>0</v>
      </c>
      <c r="AB36" s="123">
        <f>'ETPT SCHEMA EMPLOIS SS PLAF'!V26</f>
        <v>1</v>
      </c>
      <c r="AC36" s="119">
        <f t="shared" si="41"/>
        <v>0</v>
      </c>
      <c r="AD36" s="121">
        <f t="shared" si="35"/>
        <v>0</v>
      </c>
      <c r="AE36" s="116"/>
    </row>
    <row r="37" spans="1:31" ht="15.75" thickBot="1" x14ac:dyDescent="0.3">
      <c r="A37" s="603"/>
      <c r="B37" s="581" t="s">
        <v>57</v>
      </c>
      <c r="C37" s="117" t="s">
        <v>13</v>
      </c>
      <c r="D37" s="303">
        <f>'ETPT SCHEMA EMPLOIS SS PLAF'!D21</f>
        <v>0</v>
      </c>
      <c r="E37" s="308">
        <f>'ETPT SCHEMA EMPLOIS SS PLAF'!E21</f>
        <v>0</v>
      </c>
      <c r="F37" s="309">
        <f>IF('ETPT SCHEMA EMPLOIS SS PLAF'!E60=0,GVT!E37,'ETPT SCHEMA EMPLOIS SS PLAF'!E60)</f>
        <v>0</v>
      </c>
      <c r="G37" s="118">
        <f>'ETPT SCHEMA EMPLOIS SS PLAF'!H21</f>
        <v>0</v>
      </c>
      <c r="H37" s="119">
        <f t="shared" si="36"/>
        <v>0</v>
      </c>
      <c r="I37" s="120">
        <f>'ETPT SCHEMA EMPLOIS SS PLAF'!I21</f>
        <v>0</v>
      </c>
      <c r="J37" s="310">
        <f>'ETPT SCHEMA EMPLOIS SS PLAF'!J21</f>
        <v>0</v>
      </c>
      <c r="K37" s="310">
        <f>IF('ETPT SCHEMA EMPLOIS SS PLAF'!J60=0,GVT!J37,'ETPT SCHEMA EMPLOIS SS PLAF'!J60)</f>
        <v>0</v>
      </c>
      <c r="L37" s="118">
        <f>'ETPT SCHEMA EMPLOIS SS PLAF'!L21</f>
        <v>1</v>
      </c>
      <c r="M37" s="119">
        <f t="shared" si="37"/>
        <v>0</v>
      </c>
      <c r="N37" s="121">
        <f t="shared" si="33"/>
        <v>0</v>
      </c>
      <c r="O37" s="122">
        <f>'ETPT SCHEMA EMPLOIS SS PLAF'!M21</f>
        <v>0</v>
      </c>
      <c r="P37" s="119">
        <f t="shared" si="38"/>
        <v>0</v>
      </c>
      <c r="Q37" s="321">
        <f>'ETPT SCHEMA EMPLOIS SS PLAF'!N21</f>
        <v>0</v>
      </c>
      <c r="R37" s="311">
        <f>'ETPT SCHEMA EMPLOIS SS PLAF'!O21</f>
        <v>0</v>
      </c>
      <c r="S37" s="311">
        <f>IF('ETPT SCHEMA EMPLOIS SS PLAF'!O60=0,GVT!R37,'ETPT SCHEMA EMPLOIS SS PLAF'!O60)</f>
        <v>0</v>
      </c>
      <c r="T37" s="123">
        <f>'ETPT SCHEMA EMPLOIS SS PLAF'!Q21</f>
        <v>1</v>
      </c>
      <c r="U37" s="119">
        <f t="shared" si="39"/>
        <v>0</v>
      </c>
      <c r="V37" s="121">
        <f t="shared" si="34"/>
        <v>0</v>
      </c>
      <c r="W37" s="124">
        <f>'ETPT SCHEMA EMPLOIS SS PLAF'!R21</f>
        <v>0</v>
      </c>
      <c r="X37" s="125">
        <f t="shared" si="40"/>
        <v>0</v>
      </c>
      <c r="Y37" s="321">
        <f>'ETPT SCHEMA EMPLOIS SS PLAF'!S21</f>
        <v>0</v>
      </c>
      <c r="Z37" s="311">
        <f>'ETPT SCHEMA EMPLOIS SS PLAF'!T21</f>
        <v>0</v>
      </c>
      <c r="AA37" s="311">
        <f>IF('ETPT SCHEMA EMPLOIS SS PLAF'!T60=0,GVT!Z37,'ETPT SCHEMA EMPLOIS SS PLAF'!T60)</f>
        <v>0</v>
      </c>
      <c r="AB37" s="123">
        <f>'ETPT SCHEMA EMPLOIS SS PLAF'!V21</f>
        <v>1</v>
      </c>
      <c r="AC37" s="119">
        <f t="shared" si="41"/>
        <v>0</v>
      </c>
      <c r="AD37" s="121">
        <f t="shared" si="35"/>
        <v>0</v>
      </c>
      <c r="AE37" s="116"/>
    </row>
    <row r="38" spans="1:31" ht="15.75" thickBot="1" x14ac:dyDescent="0.3">
      <c r="A38" s="603"/>
      <c r="B38" s="580"/>
      <c r="C38" s="117" t="s">
        <v>2</v>
      </c>
      <c r="D38" s="303">
        <f>'ETPT SCHEMA EMPLOIS SS PLAF'!D27</f>
        <v>0</v>
      </c>
      <c r="E38" s="308">
        <f>'ETPT SCHEMA EMPLOIS SS PLAF'!E27</f>
        <v>0</v>
      </c>
      <c r="F38" s="309">
        <f>IF('ETPT SCHEMA EMPLOIS SS PLAF'!E66=0,GVT!E38,'ETPT SCHEMA EMPLOIS SS PLAF'!E66)</f>
        <v>0</v>
      </c>
      <c r="G38" s="118">
        <f>'ETPT SCHEMA EMPLOIS SS PLAF'!H27</f>
        <v>0</v>
      </c>
      <c r="H38" s="119">
        <f t="shared" si="36"/>
        <v>0</v>
      </c>
      <c r="I38" s="120">
        <f>'ETPT SCHEMA EMPLOIS SS PLAF'!I27</f>
        <v>0</v>
      </c>
      <c r="J38" s="310">
        <f>'ETPT SCHEMA EMPLOIS SS PLAF'!J27</f>
        <v>0</v>
      </c>
      <c r="K38" s="310">
        <f>IF('ETPT SCHEMA EMPLOIS SS PLAF'!J66=0,GVT!J38,'ETPT SCHEMA EMPLOIS SS PLAF'!J66)</f>
        <v>0</v>
      </c>
      <c r="L38" s="118">
        <f>'ETPT SCHEMA EMPLOIS SS PLAF'!L27</f>
        <v>1</v>
      </c>
      <c r="M38" s="119">
        <f t="shared" si="37"/>
        <v>0</v>
      </c>
      <c r="N38" s="121">
        <f t="shared" si="33"/>
        <v>0</v>
      </c>
      <c r="O38" s="122">
        <f>'ETPT SCHEMA EMPLOIS SS PLAF'!M27</f>
        <v>0</v>
      </c>
      <c r="P38" s="119">
        <f t="shared" si="38"/>
        <v>0</v>
      </c>
      <c r="Q38" s="321">
        <f>'ETPT SCHEMA EMPLOIS SS PLAF'!N27</f>
        <v>0</v>
      </c>
      <c r="R38" s="311">
        <f>'ETPT SCHEMA EMPLOIS SS PLAF'!O27</f>
        <v>0</v>
      </c>
      <c r="S38" s="311">
        <f>IF('ETPT SCHEMA EMPLOIS SS PLAF'!O66=0,GVT!R38,'ETPT SCHEMA EMPLOIS SS PLAF'!O66)</f>
        <v>0</v>
      </c>
      <c r="T38" s="123">
        <f>'ETPT SCHEMA EMPLOIS SS PLAF'!Q27</f>
        <v>1</v>
      </c>
      <c r="U38" s="119">
        <f t="shared" si="39"/>
        <v>0</v>
      </c>
      <c r="V38" s="121">
        <f t="shared" si="34"/>
        <v>0</v>
      </c>
      <c r="W38" s="124">
        <f>'ETPT SCHEMA EMPLOIS SS PLAF'!R27</f>
        <v>0</v>
      </c>
      <c r="X38" s="125">
        <f t="shared" si="40"/>
        <v>0</v>
      </c>
      <c r="Y38" s="321">
        <f>'ETPT SCHEMA EMPLOIS SS PLAF'!S27</f>
        <v>0</v>
      </c>
      <c r="Z38" s="311">
        <f>'ETPT SCHEMA EMPLOIS SS PLAF'!T27</f>
        <v>0</v>
      </c>
      <c r="AA38" s="311">
        <f>IF('ETPT SCHEMA EMPLOIS SS PLAF'!T66=0,GVT!Z38,'ETPT SCHEMA EMPLOIS SS PLAF'!T66)</f>
        <v>0</v>
      </c>
      <c r="AB38" s="123">
        <f>'ETPT SCHEMA EMPLOIS SS PLAF'!V27</f>
        <v>1</v>
      </c>
      <c r="AC38" s="119">
        <f t="shared" si="41"/>
        <v>0</v>
      </c>
      <c r="AD38" s="121">
        <f t="shared" si="35"/>
        <v>0</v>
      </c>
      <c r="AE38" s="116"/>
    </row>
    <row r="39" spans="1:31" ht="15.75" thickBot="1" x14ac:dyDescent="0.3">
      <c r="A39" s="603"/>
      <c r="B39" s="581" t="s">
        <v>78</v>
      </c>
      <c r="C39" s="117" t="s">
        <v>13</v>
      </c>
      <c r="D39" s="303">
        <f>'ETPT SCHEMA EMPLOIS SS PLAF'!D22</f>
        <v>0</v>
      </c>
      <c r="E39" s="308">
        <f>'ETPT SCHEMA EMPLOIS SS PLAF'!E22</f>
        <v>0</v>
      </c>
      <c r="F39" s="309">
        <f>IF('ETPT SCHEMA EMPLOIS SS PLAF'!E61=0,GVT!E39,'ETPT SCHEMA EMPLOIS SS PLAF'!E61)</f>
        <v>0</v>
      </c>
      <c r="G39" s="118">
        <f>'ETPT SCHEMA EMPLOIS SS PLAF'!H22</f>
        <v>0</v>
      </c>
      <c r="H39" s="119">
        <f t="shared" si="36"/>
        <v>0</v>
      </c>
      <c r="I39" s="120">
        <f>'ETPT SCHEMA EMPLOIS SS PLAF'!I22</f>
        <v>0</v>
      </c>
      <c r="J39" s="310">
        <f>'ETPT SCHEMA EMPLOIS SS PLAF'!J22</f>
        <v>0</v>
      </c>
      <c r="K39" s="310">
        <f>IF('ETPT SCHEMA EMPLOIS SS PLAF'!J61=0,GVT!J39,'ETPT SCHEMA EMPLOIS SS PLAF'!J61)</f>
        <v>0</v>
      </c>
      <c r="L39" s="118">
        <f>'ETPT SCHEMA EMPLOIS SS PLAF'!L22</f>
        <v>1</v>
      </c>
      <c r="M39" s="119">
        <f t="shared" si="37"/>
        <v>0</v>
      </c>
      <c r="N39" s="121">
        <f t="shared" si="33"/>
        <v>0</v>
      </c>
      <c r="O39" s="122">
        <f>'ETPT SCHEMA EMPLOIS SS PLAF'!M22</f>
        <v>0</v>
      </c>
      <c r="P39" s="119">
        <f t="shared" si="38"/>
        <v>0</v>
      </c>
      <c r="Q39" s="321">
        <f>'ETPT SCHEMA EMPLOIS SS PLAF'!N22</f>
        <v>0</v>
      </c>
      <c r="R39" s="311">
        <f>'ETPT SCHEMA EMPLOIS SS PLAF'!O22</f>
        <v>0</v>
      </c>
      <c r="S39" s="311">
        <f>IF('ETPT SCHEMA EMPLOIS SS PLAF'!O61=0,GVT!R39,'ETPT SCHEMA EMPLOIS SS PLAF'!O61)</f>
        <v>0</v>
      </c>
      <c r="T39" s="123">
        <f>'ETPT SCHEMA EMPLOIS SS PLAF'!Q22</f>
        <v>1</v>
      </c>
      <c r="U39" s="119">
        <f t="shared" si="39"/>
        <v>0</v>
      </c>
      <c r="V39" s="121">
        <f t="shared" si="34"/>
        <v>0</v>
      </c>
      <c r="W39" s="124">
        <f>'ETPT SCHEMA EMPLOIS SS PLAF'!R22</f>
        <v>0</v>
      </c>
      <c r="X39" s="125">
        <f t="shared" si="40"/>
        <v>0</v>
      </c>
      <c r="Y39" s="321">
        <f>'ETPT SCHEMA EMPLOIS SS PLAF'!S22</f>
        <v>0</v>
      </c>
      <c r="Z39" s="311">
        <f>'ETPT SCHEMA EMPLOIS SS PLAF'!T22</f>
        <v>0</v>
      </c>
      <c r="AA39" s="311">
        <f>IF('ETPT SCHEMA EMPLOIS SS PLAF'!T61=0,GVT!Z39,'ETPT SCHEMA EMPLOIS SS PLAF'!T61)</f>
        <v>0</v>
      </c>
      <c r="AB39" s="123">
        <f>'ETPT SCHEMA EMPLOIS SS PLAF'!V22</f>
        <v>1</v>
      </c>
      <c r="AC39" s="119">
        <f t="shared" si="41"/>
        <v>0</v>
      </c>
      <c r="AD39" s="121">
        <f t="shared" si="35"/>
        <v>0</v>
      </c>
      <c r="AE39" s="116"/>
    </row>
    <row r="40" spans="1:31" ht="15.75" thickBot="1" x14ac:dyDescent="0.3">
      <c r="A40" s="603"/>
      <c r="B40" s="580"/>
      <c r="C40" s="117" t="s">
        <v>2</v>
      </c>
      <c r="D40" s="303">
        <f>'ETPT SCHEMA EMPLOIS SS PLAF'!D28</f>
        <v>0</v>
      </c>
      <c r="E40" s="308">
        <f>'ETPT SCHEMA EMPLOIS SS PLAF'!E28</f>
        <v>0</v>
      </c>
      <c r="F40" s="309">
        <f>IF('ETPT SCHEMA EMPLOIS SS PLAF'!E67=0,GVT!E40,'ETPT SCHEMA EMPLOIS SS PLAF'!E67)</f>
        <v>0</v>
      </c>
      <c r="G40" s="118">
        <f>'ETPT SCHEMA EMPLOIS SS PLAF'!H28</f>
        <v>0</v>
      </c>
      <c r="H40" s="119">
        <f t="shared" si="36"/>
        <v>0</v>
      </c>
      <c r="I40" s="120">
        <f>'ETPT SCHEMA EMPLOIS SS PLAF'!I28</f>
        <v>0</v>
      </c>
      <c r="J40" s="310">
        <f>'ETPT SCHEMA EMPLOIS SS PLAF'!J28</f>
        <v>0</v>
      </c>
      <c r="K40" s="310">
        <f>IF('ETPT SCHEMA EMPLOIS SS PLAF'!J67=0,GVT!J40,'ETPT SCHEMA EMPLOIS SS PLAF'!J67)</f>
        <v>0</v>
      </c>
      <c r="L40" s="118">
        <f>'ETPT SCHEMA EMPLOIS SS PLAF'!L28</f>
        <v>1</v>
      </c>
      <c r="M40" s="119">
        <f t="shared" si="37"/>
        <v>0</v>
      </c>
      <c r="N40" s="121">
        <f t="shared" si="33"/>
        <v>0</v>
      </c>
      <c r="O40" s="122">
        <f>'ETPT SCHEMA EMPLOIS SS PLAF'!M28</f>
        <v>0</v>
      </c>
      <c r="P40" s="119">
        <f t="shared" si="38"/>
        <v>0</v>
      </c>
      <c r="Q40" s="321">
        <f>'ETPT SCHEMA EMPLOIS SS PLAF'!N28</f>
        <v>0</v>
      </c>
      <c r="R40" s="311">
        <f>'ETPT SCHEMA EMPLOIS SS PLAF'!O28</f>
        <v>0</v>
      </c>
      <c r="S40" s="311">
        <f>IF('ETPT SCHEMA EMPLOIS SS PLAF'!O67=0,GVT!R40,'ETPT SCHEMA EMPLOIS SS PLAF'!O67)</f>
        <v>0</v>
      </c>
      <c r="T40" s="123">
        <f>'ETPT SCHEMA EMPLOIS SS PLAF'!Q28</f>
        <v>1</v>
      </c>
      <c r="U40" s="119">
        <f t="shared" si="39"/>
        <v>0</v>
      </c>
      <c r="V40" s="121">
        <f t="shared" si="34"/>
        <v>0</v>
      </c>
      <c r="W40" s="124">
        <f>'ETPT SCHEMA EMPLOIS SS PLAF'!R28</f>
        <v>0</v>
      </c>
      <c r="X40" s="125">
        <f t="shared" si="40"/>
        <v>0</v>
      </c>
      <c r="Y40" s="321">
        <f>'ETPT SCHEMA EMPLOIS SS PLAF'!S28</f>
        <v>0</v>
      </c>
      <c r="Z40" s="311">
        <f>'ETPT SCHEMA EMPLOIS SS PLAF'!T28</f>
        <v>0</v>
      </c>
      <c r="AA40" s="311">
        <f>IF('ETPT SCHEMA EMPLOIS SS PLAF'!T67=0,GVT!Z40,'ETPT SCHEMA EMPLOIS SS PLAF'!T67)</f>
        <v>0</v>
      </c>
      <c r="AB40" s="123">
        <f>'ETPT SCHEMA EMPLOIS SS PLAF'!V28</f>
        <v>1</v>
      </c>
      <c r="AC40" s="119">
        <f t="shared" si="41"/>
        <v>0</v>
      </c>
      <c r="AD40" s="121">
        <f t="shared" si="35"/>
        <v>0</v>
      </c>
      <c r="AE40" s="116"/>
    </row>
    <row r="41" spans="1:31" ht="32.25" customHeight="1" thickBot="1" x14ac:dyDescent="0.3">
      <c r="A41" s="603"/>
      <c r="B41" s="575" t="s">
        <v>137</v>
      </c>
      <c r="C41" s="576"/>
      <c r="D41" s="304">
        <f>SUM(D31:D40)</f>
        <v>0</v>
      </c>
      <c r="E41" s="312"/>
      <c r="F41" s="312"/>
      <c r="G41" s="313"/>
      <c r="H41" s="126">
        <f>SUM(H31:H40)</f>
        <v>0</v>
      </c>
      <c r="I41" s="318">
        <f>SUM(I31:I40)</f>
        <v>0</v>
      </c>
      <c r="J41" s="323"/>
      <c r="K41" s="312"/>
      <c r="L41" s="313"/>
      <c r="M41" s="126">
        <f>SUM(M31:M40)</f>
        <v>0</v>
      </c>
      <c r="N41" s="127">
        <f>SUM(N31:N40)</f>
        <v>0</v>
      </c>
      <c r="O41" s="314"/>
      <c r="P41" s="126">
        <f>SUM(P31:P40)</f>
        <v>0</v>
      </c>
      <c r="Q41" s="318">
        <f>SUM(Q31:Q40)</f>
        <v>0</v>
      </c>
      <c r="R41" s="312"/>
      <c r="S41" s="312"/>
      <c r="T41" s="313"/>
      <c r="U41" s="126">
        <f>SUM(U31:U40)</f>
        <v>0</v>
      </c>
      <c r="V41" s="127">
        <f>SUM(V31:V40)</f>
        <v>0</v>
      </c>
      <c r="W41" s="314"/>
      <c r="X41" s="126">
        <f>SUM(X31:X40)</f>
        <v>0</v>
      </c>
      <c r="Y41" s="318">
        <f>SUM(Y31:Y40)</f>
        <v>0</v>
      </c>
      <c r="Z41" s="312"/>
      <c r="AA41" s="312"/>
      <c r="AB41" s="313"/>
      <c r="AC41" s="126">
        <f>SUM(AC31:AC40)</f>
        <v>0</v>
      </c>
      <c r="AD41" s="127">
        <f>SUM(AD31:AD40)</f>
        <v>0</v>
      </c>
      <c r="AE41" s="116"/>
    </row>
    <row r="42" spans="1:31" ht="15.75" thickBot="1" x14ac:dyDescent="0.3">
      <c r="A42" s="604" t="s">
        <v>61</v>
      </c>
      <c r="B42" s="577" t="s">
        <v>62</v>
      </c>
      <c r="C42" s="117" t="s">
        <v>13</v>
      </c>
      <c r="D42" s="303">
        <f>'ETPT SCHEMA EMPLOIS SS PLAF'!D31</f>
        <v>0</v>
      </c>
      <c r="E42" s="308">
        <f>'ETPT SCHEMA EMPLOIS SS PLAF'!E31</f>
        <v>0</v>
      </c>
      <c r="F42" s="308">
        <f>IF('ETPT SCHEMA EMPLOIS SS PLAF'!E70=0,GVT!E42,'ETPT SCHEMA EMPLOIS SS PLAF'!E70)</f>
        <v>0</v>
      </c>
      <c r="G42" s="118">
        <f>'ETPT SCHEMA EMPLOIS SS PLAF'!H31</f>
        <v>0</v>
      </c>
      <c r="H42" s="119">
        <f t="shared" ref="H42:H47" si="42">D42*(E42-F42)*G42*$D$69*$C$70</f>
        <v>0</v>
      </c>
      <c r="I42" s="120">
        <f>'ETPT SCHEMA EMPLOIS SS PLAF'!I31</f>
        <v>0</v>
      </c>
      <c r="J42" s="310">
        <f>'ETPT SCHEMA EMPLOIS SS PLAF'!J31</f>
        <v>0</v>
      </c>
      <c r="K42" s="310">
        <f>IF('ETPT SCHEMA EMPLOIS SS PLAF'!J70=0,GVT!J42,'ETPT SCHEMA EMPLOIS SS PLAF'!J70)</f>
        <v>0</v>
      </c>
      <c r="L42" s="118">
        <f>'ETPT SCHEMA EMPLOIS SS PLAF'!L31</f>
        <v>1</v>
      </c>
      <c r="M42" s="119">
        <f t="shared" ref="M42:M47" si="43">I42*(J42-K42)*L42*$D$69*$C$70</f>
        <v>0</v>
      </c>
      <c r="N42" s="121">
        <f t="shared" ref="N42:N47" si="44">H42+M42</f>
        <v>0</v>
      </c>
      <c r="O42" s="122">
        <f>'ETPT SCHEMA EMPLOIS SS PLAF'!M31</f>
        <v>0</v>
      </c>
      <c r="P42" s="119">
        <f t="shared" ref="P42:P47" si="45">I42*(J42-K42)*O42*$D$69*$C$70</f>
        <v>0</v>
      </c>
      <c r="Q42" s="322">
        <f>'ETPT SCHEMA EMPLOIS SS PLAF'!N31</f>
        <v>0</v>
      </c>
      <c r="R42" s="310">
        <f>'ETPT SCHEMA EMPLOIS SS PLAF'!O31</f>
        <v>0</v>
      </c>
      <c r="S42" s="310">
        <f>IF('ETPT SCHEMA EMPLOIS SS PLAF'!O70=0,GVT!R42,'ETPT SCHEMA EMPLOIS SS PLAF'!O70)</f>
        <v>0</v>
      </c>
      <c r="T42" s="118">
        <f>'ETPT SCHEMA EMPLOIS SS PLAF'!Q31</f>
        <v>1</v>
      </c>
      <c r="U42" s="119">
        <f t="shared" ref="U42:U47" si="46">Q42*(R42-S42)*T42*$D$69*$C$70</f>
        <v>0</v>
      </c>
      <c r="V42" s="121">
        <f t="shared" ref="V42:V47" si="47">P42+U42</f>
        <v>0</v>
      </c>
      <c r="W42" s="122">
        <f>'ETPT SCHEMA EMPLOIS SS PLAF'!R31</f>
        <v>0</v>
      </c>
      <c r="X42" s="119">
        <f t="shared" ref="X42:X47" si="48">Q42*(R42-S42)*W42*$D$69*$C$70</f>
        <v>0</v>
      </c>
      <c r="Y42" s="322">
        <f>'ETPT SCHEMA EMPLOIS SS PLAF'!S31</f>
        <v>0</v>
      </c>
      <c r="Z42" s="310">
        <f>'ETPT SCHEMA EMPLOIS SS PLAF'!T31</f>
        <v>0</v>
      </c>
      <c r="AA42" s="310">
        <f>IF('ETPT SCHEMA EMPLOIS SS PLAF'!T70=0,GVT!Z42,'ETPT SCHEMA EMPLOIS SS PLAF'!T70)</f>
        <v>0</v>
      </c>
      <c r="AB42" s="118">
        <f>'ETPT SCHEMA EMPLOIS SS PLAF'!V31</f>
        <v>1</v>
      </c>
      <c r="AC42" s="119">
        <f t="shared" ref="AC42:AC47" si="49">Y42*(Z42-AA42)*AB42*$D$69*$C$70</f>
        <v>0</v>
      </c>
      <c r="AD42" s="121">
        <f t="shared" ref="AD42:AD47" si="50">AC42+X42</f>
        <v>0</v>
      </c>
      <c r="AE42" s="116"/>
    </row>
    <row r="43" spans="1:31" ht="15.75" thickBot="1" x14ac:dyDescent="0.3">
      <c r="A43" s="604"/>
      <c r="B43" s="578"/>
      <c r="C43" s="117" t="s">
        <v>2</v>
      </c>
      <c r="D43" s="303">
        <f>'ETPT SCHEMA EMPLOIS SS PLAF'!D35</f>
        <v>0</v>
      </c>
      <c r="E43" s="308">
        <f>'ETPT SCHEMA EMPLOIS SS PLAF'!E35</f>
        <v>0</v>
      </c>
      <c r="F43" s="309">
        <f>IF('ETPT SCHEMA EMPLOIS SS PLAF'!E74=0,GVT!E43,'ETPT SCHEMA EMPLOIS SS PLAF'!E74)</f>
        <v>0</v>
      </c>
      <c r="G43" s="118">
        <f>'ETPT SCHEMA EMPLOIS SS PLAF'!H35</f>
        <v>0</v>
      </c>
      <c r="H43" s="119">
        <f t="shared" si="42"/>
        <v>0</v>
      </c>
      <c r="I43" s="120">
        <f>'ETPT SCHEMA EMPLOIS SS PLAF'!I35</f>
        <v>0</v>
      </c>
      <c r="J43" s="310">
        <f>'ETPT SCHEMA EMPLOIS SS PLAF'!J35</f>
        <v>0</v>
      </c>
      <c r="K43" s="310">
        <f>IF('ETPT SCHEMA EMPLOIS SS PLAF'!J74=0,GVT!J43,'ETPT SCHEMA EMPLOIS SS PLAF'!J74)</f>
        <v>0</v>
      </c>
      <c r="L43" s="118">
        <f>'ETPT SCHEMA EMPLOIS SS PLAF'!L35</f>
        <v>1</v>
      </c>
      <c r="M43" s="119">
        <f t="shared" si="43"/>
        <v>0</v>
      </c>
      <c r="N43" s="121">
        <f t="shared" si="44"/>
        <v>0</v>
      </c>
      <c r="O43" s="122">
        <f>'ETPT SCHEMA EMPLOIS SS PLAF'!M35</f>
        <v>0</v>
      </c>
      <c r="P43" s="119">
        <f t="shared" si="45"/>
        <v>0</v>
      </c>
      <c r="Q43" s="322">
        <f>'ETPT SCHEMA EMPLOIS SS PLAF'!N35</f>
        <v>0</v>
      </c>
      <c r="R43" s="310">
        <f>'ETPT SCHEMA EMPLOIS SS PLAF'!O35</f>
        <v>0</v>
      </c>
      <c r="S43" s="310">
        <f>IF('ETPT SCHEMA EMPLOIS SS PLAF'!O74=0,GVT!R43,'ETPT SCHEMA EMPLOIS SS PLAF'!O74)</f>
        <v>0</v>
      </c>
      <c r="T43" s="118">
        <f>'ETPT SCHEMA EMPLOIS SS PLAF'!Q35</f>
        <v>1</v>
      </c>
      <c r="U43" s="119">
        <f t="shared" si="46"/>
        <v>0</v>
      </c>
      <c r="V43" s="121">
        <f t="shared" si="47"/>
        <v>0</v>
      </c>
      <c r="W43" s="122">
        <f>'ETPT SCHEMA EMPLOIS SS PLAF'!R35</f>
        <v>0</v>
      </c>
      <c r="X43" s="119">
        <f t="shared" si="48"/>
        <v>0</v>
      </c>
      <c r="Y43" s="322">
        <f>'ETPT SCHEMA EMPLOIS SS PLAF'!S35</f>
        <v>0</v>
      </c>
      <c r="Z43" s="310">
        <f>'ETPT SCHEMA EMPLOIS SS PLAF'!T35</f>
        <v>0</v>
      </c>
      <c r="AA43" s="310">
        <f>IF('ETPT SCHEMA EMPLOIS SS PLAF'!T74=0,GVT!Z43,'ETPT SCHEMA EMPLOIS SS PLAF'!T74)</f>
        <v>0</v>
      </c>
      <c r="AB43" s="118">
        <f>'ETPT SCHEMA EMPLOIS SS PLAF'!V35</f>
        <v>1</v>
      </c>
      <c r="AC43" s="119">
        <f t="shared" si="49"/>
        <v>0</v>
      </c>
      <c r="AD43" s="121">
        <f t="shared" si="50"/>
        <v>0</v>
      </c>
      <c r="AE43" s="116"/>
    </row>
    <row r="44" spans="1:31" ht="15.75" thickBot="1" x14ac:dyDescent="0.3">
      <c r="A44" s="604"/>
      <c r="B44" s="577" t="s">
        <v>63</v>
      </c>
      <c r="C44" s="117" t="s">
        <v>13</v>
      </c>
      <c r="D44" s="303">
        <f>'ETPT SCHEMA EMPLOIS SS PLAF'!D32</f>
        <v>0</v>
      </c>
      <c r="E44" s="308">
        <f>'ETPT SCHEMA EMPLOIS SS PLAF'!E32</f>
        <v>0</v>
      </c>
      <c r="F44" s="309">
        <f>IF('ETPT SCHEMA EMPLOIS SS PLAF'!E71=0,GVT!E44,'ETPT SCHEMA EMPLOIS SS PLAF'!E71)</f>
        <v>0</v>
      </c>
      <c r="G44" s="118">
        <f>'ETPT SCHEMA EMPLOIS SS PLAF'!H32</f>
        <v>0</v>
      </c>
      <c r="H44" s="119">
        <f t="shared" si="42"/>
        <v>0</v>
      </c>
      <c r="I44" s="120">
        <f>'ETPT SCHEMA EMPLOIS SS PLAF'!I32</f>
        <v>0</v>
      </c>
      <c r="J44" s="310">
        <f>'ETPT SCHEMA EMPLOIS SS PLAF'!J32</f>
        <v>0</v>
      </c>
      <c r="K44" s="310">
        <f>IF('ETPT SCHEMA EMPLOIS SS PLAF'!J71=0,GVT!J44,'ETPT SCHEMA EMPLOIS SS PLAF'!J71)</f>
        <v>0</v>
      </c>
      <c r="L44" s="118">
        <f>'ETPT SCHEMA EMPLOIS SS PLAF'!L32</f>
        <v>1</v>
      </c>
      <c r="M44" s="119">
        <f t="shared" si="43"/>
        <v>0</v>
      </c>
      <c r="N44" s="121">
        <f t="shared" si="44"/>
        <v>0</v>
      </c>
      <c r="O44" s="122">
        <f>'ETPT SCHEMA EMPLOIS SS PLAF'!M32</f>
        <v>0</v>
      </c>
      <c r="P44" s="119">
        <f t="shared" si="45"/>
        <v>0</v>
      </c>
      <c r="Q44" s="322">
        <f>'ETPT SCHEMA EMPLOIS SS PLAF'!N32</f>
        <v>0</v>
      </c>
      <c r="R44" s="310">
        <f>'ETPT SCHEMA EMPLOIS SS PLAF'!O32</f>
        <v>0</v>
      </c>
      <c r="S44" s="310">
        <f>IF('ETPT SCHEMA EMPLOIS SS PLAF'!O71=0,GVT!R44,'ETPT SCHEMA EMPLOIS SS PLAF'!O71)</f>
        <v>0</v>
      </c>
      <c r="T44" s="118">
        <f>'ETPT SCHEMA EMPLOIS SS PLAF'!Q32</f>
        <v>1</v>
      </c>
      <c r="U44" s="119">
        <f t="shared" si="46"/>
        <v>0</v>
      </c>
      <c r="V44" s="121">
        <f t="shared" si="47"/>
        <v>0</v>
      </c>
      <c r="W44" s="122">
        <f>'ETPT SCHEMA EMPLOIS SS PLAF'!R32</f>
        <v>0</v>
      </c>
      <c r="X44" s="119">
        <f t="shared" si="48"/>
        <v>0</v>
      </c>
      <c r="Y44" s="322">
        <f>'ETPT SCHEMA EMPLOIS SS PLAF'!S32</f>
        <v>0</v>
      </c>
      <c r="Z44" s="310">
        <f>'ETPT SCHEMA EMPLOIS SS PLAF'!T32</f>
        <v>0</v>
      </c>
      <c r="AA44" s="310">
        <f>IF('ETPT SCHEMA EMPLOIS SS PLAF'!T71=0,GVT!Z44,'ETPT SCHEMA EMPLOIS SS PLAF'!T71)</f>
        <v>0</v>
      </c>
      <c r="AB44" s="118">
        <f>'ETPT SCHEMA EMPLOIS SS PLAF'!V32</f>
        <v>1</v>
      </c>
      <c r="AC44" s="119">
        <f t="shared" si="49"/>
        <v>0</v>
      </c>
      <c r="AD44" s="121">
        <f t="shared" si="50"/>
        <v>0</v>
      </c>
      <c r="AE44" s="116"/>
    </row>
    <row r="45" spans="1:31" ht="15.75" thickBot="1" x14ac:dyDescent="0.3">
      <c r="A45" s="604"/>
      <c r="B45" s="578"/>
      <c r="C45" s="117" t="s">
        <v>2</v>
      </c>
      <c r="D45" s="303">
        <f>'ETPT SCHEMA EMPLOIS SS PLAF'!D36</f>
        <v>0</v>
      </c>
      <c r="E45" s="308">
        <f>'ETPT SCHEMA EMPLOIS SS PLAF'!E36</f>
        <v>0</v>
      </c>
      <c r="F45" s="309">
        <f>IF('ETPT SCHEMA EMPLOIS SS PLAF'!E75=0,GVT!E45,'ETPT SCHEMA EMPLOIS SS PLAF'!E75)</f>
        <v>0</v>
      </c>
      <c r="G45" s="118">
        <f>'ETPT SCHEMA EMPLOIS SS PLAF'!H36</f>
        <v>0</v>
      </c>
      <c r="H45" s="119">
        <f t="shared" si="42"/>
        <v>0</v>
      </c>
      <c r="I45" s="120">
        <f>'ETPT SCHEMA EMPLOIS SS PLAF'!I36</f>
        <v>0</v>
      </c>
      <c r="J45" s="310">
        <f>'ETPT SCHEMA EMPLOIS SS PLAF'!J36</f>
        <v>0</v>
      </c>
      <c r="K45" s="310">
        <f>IF('ETPT SCHEMA EMPLOIS SS PLAF'!J75=0,GVT!J45,'ETPT SCHEMA EMPLOIS SS PLAF'!J75)</f>
        <v>0</v>
      </c>
      <c r="L45" s="118">
        <f>'ETPT SCHEMA EMPLOIS SS PLAF'!L36</f>
        <v>1</v>
      </c>
      <c r="M45" s="119">
        <f t="shared" si="43"/>
        <v>0</v>
      </c>
      <c r="N45" s="121">
        <f t="shared" si="44"/>
        <v>0</v>
      </c>
      <c r="O45" s="122">
        <f>'ETPT SCHEMA EMPLOIS SS PLAF'!M36</f>
        <v>0</v>
      </c>
      <c r="P45" s="119">
        <f t="shared" si="45"/>
        <v>0</v>
      </c>
      <c r="Q45" s="322">
        <f>'ETPT SCHEMA EMPLOIS SS PLAF'!N36</f>
        <v>0</v>
      </c>
      <c r="R45" s="310">
        <f>'ETPT SCHEMA EMPLOIS SS PLAF'!O36</f>
        <v>0</v>
      </c>
      <c r="S45" s="310">
        <f>IF('ETPT SCHEMA EMPLOIS SS PLAF'!O75=0,GVT!R45,'ETPT SCHEMA EMPLOIS SS PLAF'!O75)</f>
        <v>0</v>
      </c>
      <c r="T45" s="118">
        <f>'ETPT SCHEMA EMPLOIS SS PLAF'!Q36</f>
        <v>1</v>
      </c>
      <c r="U45" s="119">
        <f t="shared" si="46"/>
        <v>0</v>
      </c>
      <c r="V45" s="121">
        <f t="shared" si="47"/>
        <v>0</v>
      </c>
      <c r="W45" s="122">
        <f>'ETPT SCHEMA EMPLOIS SS PLAF'!R36</f>
        <v>0</v>
      </c>
      <c r="X45" s="119">
        <f t="shared" si="48"/>
        <v>0</v>
      </c>
      <c r="Y45" s="322">
        <f>'ETPT SCHEMA EMPLOIS SS PLAF'!S36</f>
        <v>0</v>
      </c>
      <c r="Z45" s="310">
        <f>'ETPT SCHEMA EMPLOIS SS PLAF'!T36</f>
        <v>0</v>
      </c>
      <c r="AA45" s="310">
        <f>IF('ETPT SCHEMA EMPLOIS SS PLAF'!T75=0,GVT!Z45,'ETPT SCHEMA EMPLOIS SS PLAF'!T75)</f>
        <v>0</v>
      </c>
      <c r="AB45" s="118">
        <f>'ETPT SCHEMA EMPLOIS SS PLAF'!V36</f>
        <v>1</v>
      </c>
      <c r="AC45" s="119">
        <f t="shared" si="49"/>
        <v>0</v>
      </c>
      <c r="AD45" s="121">
        <f t="shared" si="50"/>
        <v>0</v>
      </c>
      <c r="AE45" s="116"/>
    </row>
    <row r="46" spans="1:31" ht="15.75" thickBot="1" x14ac:dyDescent="0.3">
      <c r="A46" s="604"/>
      <c r="B46" s="577" t="s">
        <v>64</v>
      </c>
      <c r="C46" s="117" t="s">
        <v>13</v>
      </c>
      <c r="D46" s="303">
        <f>'ETPT SCHEMA EMPLOIS SS PLAF'!D33</f>
        <v>0</v>
      </c>
      <c r="E46" s="308">
        <f>'ETPT SCHEMA EMPLOIS SS PLAF'!E33</f>
        <v>0</v>
      </c>
      <c r="F46" s="309">
        <f>IF('ETPT SCHEMA EMPLOIS SS PLAF'!E72=0,GVT!E46,'ETPT SCHEMA EMPLOIS SS PLAF'!E72)</f>
        <v>0</v>
      </c>
      <c r="G46" s="118">
        <f>'ETPT SCHEMA EMPLOIS SS PLAF'!H33</f>
        <v>0</v>
      </c>
      <c r="H46" s="119">
        <f t="shared" si="42"/>
        <v>0</v>
      </c>
      <c r="I46" s="120">
        <f>'ETPT SCHEMA EMPLOIS SS PLAF'!I33</f>
        <v>0</v>
      </c>
      <c r="J46" s="310">
        <f>'ETPT SCHEMA EMPLOIS SS PLAF'!J33</f>
        <v>0</v>
      </c>
      <c r="K46" s="310">
        <f>IF('ETPT SCHEMA EMPLOIS SS PLAF'!J72=0,GVT!J46,'ETPT SCHEMA EMPLOIS SS PLAF'!J72)</f>
        <v>0</v>
      </c>
      <c r="L46" s="118">
        <f>'ETPT SCHEMA EMPLOIS SS PLAF'!L33</f>
        <v>1</v>
      </c>
      <c r="M46" s="119">
        <f t="shared" si="43"/>
        <v>0</v>
      </c>
      <c r="N46" s="121">
        <f t="shared" si="44"/>
        <v>0</v>
      </c>
      <c r="O46" s="122">
        <f>'ETPT SCHEMA EMPLOIS SS PLAF'!M33</f>
        <v>0</v>
      </c>
      <c r="P46" s="119">
        <f t="shared" si="45"/>
        <v>0</v>
      </c>
      <c r="Q46" s="322">
        <f>'ETPT SCHEMA EMPLOIS SS PLAF'!N33</f>
        <v>0</v>
      </c>
      <c r="R46" s="310">
        <f>'ETPT SCHEMA EMPLOIS SS PLAF'!O33</f>
        <v>0</v>
      </c>
      <c r="S46" s="310">
        <f>IF('ETPT SCHEMA EMPLOIS SS PLAF'!O72=0,GVT!R46,'ETPT SCHEMA EMPLOIS SS PLAF'!O72)</f>
        <v>0</v>
      </c>
      <c r="T46" s="118">
        <f>'ETPT SCHEMA EMPLOIS SS PLAF'!Q33</f>
        <v>1</v>
      </c>
      <c r="U46" s="119">
        <f t="shared" si="46"/>
        <v>0</v>
      </c>
      <c r="V46" s="121">
        <f t="shared" si="47"/>
        <v>0</v>
      </c>
      <c r="W46" s="122">
        <f>'ETPT SCHEMA EMPLOIS SS PLAF'!R33</f>
        <v>0</v>
      </c>
      <c r="X46" s="119">
        <f t="shared" si="48"/>
        <v>0</v>
      </c>
      <c r="Y46" s="322">
        <f>'ETPT SCHEMA EMPLOIS SS PLAF'!S33</f>
        <v>0</v>
      </c>
      <c r="Z46" s="310">
        <f>'ETPT SCHEMA EMPLOIS SS PLAF'!T33</f>
        <v>0</v>
      </c>
      <c r="AA46" s="310">
        <f>IF('ETPT SCHEMA EMPLOIS SS PLAF'!T72=0,GVT!Z46,'ETPT SCHEMA EMPLOIS SS PLAF'!T72)</f>
        <v>0</v>
      </c>
      <c r="AB46" s="118">
        <f>'ETPT SCHEMA EMPLOIS SS PLAF'!V33</f>
        <v>1</v>
      </c>
      <c r="AC46" s="119">
        <f t="shared" si="49"/>
        <v>0</v>
      </c>
      <c r="AD46" s="121">
        <f t="shared" si="50"/>
        <v>0</v>
      </c>
      <c r="AE46" s="116"/>
    </row>
    <row r="47" spans="1:31" ht="15.75" thickBot="1" x14ac:dyDescent="0.3">
      <c r="A47" s="604"/>
      <c r="B47" s="578"/>
      <c r="C47" s="117" t="s">
        <v>2</v>
      </c>
      <c r="D47" s="303">
        <f>'ETPT SCHEMA EMPLOIS SS PLAF'!D37</f>
        <v>0</v>
      </c>
      <c r="E47" s="308">
        <f>'ETPT SCHEMA EMPLOIS SS PLAF'!E37</f>
        <v>0</v>
      </c>
      <c r="F47" s="309">
        <f>IF('ETPT SCHEMA EMPLOIS SS PLAF'!E76=0,GVT!E47,'ETPT SCHEMA EMPLOIS SS PLAF'!E76)</f>
        <v>0</v>
      </c>
      <c r="G47" s="118">
        <f>'ETPT SCHEMA EMPLOIS SS PLAF'!H37</f>
        <v>0</v>
      </c>
      <c r="H47" s="119">
        <f t="shared" si="42"/>
        <v>0</v>
      </c>
      <c r="I47" s="120">
        <f>'ETPT SCHEMA EMPLOIS SS PLAF'!I37</f>
        <v>0</v>
      </c>
      <c r="J47" s="310">
        <f>'ETPT SCHEMA EMPLOIS SS PLAF'!J37</f>
        <v>0</v>
      </c>
      <c r="K47" s="310">
        <f>IF('ETPT SCHEMA EMPLOIS SS PLAF'!J76=0,GVT!J47,'ETPT SCHEMA EMPLOIS SS PLAF'!J76)</f>
        <v>0</v>
      </c>
      <c r="L47" s="118">
        <f>'ETPT SCHEMA EMPLOIS SS PLAF'!L37</f>
        <v>1</v>
      </c>
      <c r="M47" s="119">
        <f t="shared" si="43"/>
        <v>0</v>
      </c>
      <c r="N47" s="121">
        <f t="shared" si="44"/>
        <v>0</v>
      </c>
      <c r="O47" s="122">
        <f>'ETPT SCHEMA EMPLOIS SS PLAF'!M37</f>
        <v>0</v>
      </c>
      <c r="P47" s="119">
        <f t="shared" si="45"/>
        <v>0</v>
      </c>
      <c r="Q47" s="322">
        <f>'ETPT SCHEMA EMPLOIS SS PLAF'!N37</f>
        <v>0</v>
      </c>
      <c r="R47" s="310">
        <f>'ETPT SCHEMA EMPLOIS SS PLAF'!O37</f>
        <v>0</v>
      </c>
      <c r="S47" s="310">
        <f>IF('ETPT SCHEMA EMPLOIS SS PLAF'!O76=0,GVT!R47,'ETPT SCHEMA EMPLOIS SS PLAF'!O76)</f>
        <v>0</v>
      </c>
      <c r="T47" s="118">
        <f>'ETPT SCHEMA EMPLOIS SS PLAF'!Q37</f>
        <v>1</v>
      </c>
      <c r="U47" s="119">
        <f t="shared" si="46"/>
        <v>0</v>
      </c>
      <c r="V47" s="121">
        <f t="shared" si="47"/>
        <v>0</v>
      </c>
      <c r="W47" s="122">
        <f>'ETPT SCHEMA EMPLOIS SS PLAF'!R37</f>
        <v>0</v>
      </c>
      <c r="X47" s="119">
        <f t="shared" si="48"/>
        <v>0</v>
      </c>
      <c r="Y47" s="322">
        <f>'ETPT SCHEMA EMPLOIS SS PLAF'!S37</f>
        <v>0</v>
      </c>
      <c r="Z47" s="310">
        <f>'ETPT SCHEMA EMPLOIS SS PLAF'!T37</f>
        <v>0</v>
      </c>
      <c r="AA47" s="310">
        <f>IF('ETPT SCHEMA EMPLOIS SS PLAF'!T76=0,GVT!Z47,'ETPT SCHEMA EMPLOIS SS PLAF'!T76)</f>
        <v>0</v>
      </c>
      <c r="AB47" s="118">
        <f>'ETPT SCHEMA EMPLOIS SS PLAF'!V37</f>
        <v>1</v>
      </c>
      <c r="AC47" s="119">
        <f t="shared" si="49"/>
        <v>0</v>
      </c>
      <c r="AD47" s="121">
        <f t="shared" si="50"/>
        <v>0</v>
      </c>
      <c r="AE47" s="116"/>
    </row>
    <row r="48" spans="1:31" ht="15.75" thickBot="1" x14ac:dyDescent="0.3">
      <c r="A48" s="604"/>
      <c r="B48" s="570" t="s">
        <v>136</v>
      </c>
      <c r="C48" s="571"/>
      <c r="D48" s="304">
        <f>SUM(D42:D47)</f>
        <v>0</v>
      </c>
      <c r="E48" s="312"/>
      <c r="F48" s="312"/>
      <c r="G48" s="313"/>
      <c r="H48" s="126">
        <f>SUM(H42:H47)</f>
        <v>0</v>
      </c>
      <c r="I48" s="318">
        <f>SUM(I42:I47)</f>
        <v>0</v>
      </c>
      <c r="J48" s="312"/>
      <c r="K48" s="312"/>
      <c r="L48" s="313"/>
      <c r="M48" s="126">
        <f>SUM(M42:M47)</f>
        <v>0</v>
      </c>
      <c r="N48" s="127">
        <f>SUM(N42:N47)</f>
        <v>0</v>
      </c>
      <c r="O48" s="314"/>
      <c r="P48" s="126">
        <f>SUM(P42:P47)</f>
        <v>0</v>
      </c>
      <c r="Q48" s="318">
        <f>SUM(Q42:Q47)</f>
        <v>0</v>
      </c>
      <c r="R48" s="312"/>
      <c r="S48" s="312"/>
      <c r="T48" s="313"/>
      <c r="U48" s="126">
        <f>SUM(U42:U47)</f>
        <v>0</v>
      </c>
      <c r="V48" s="127">
        <f>SUM(V42:V47)</f>
        <v>0</v>
      </c>
      <c r="W48" s="314"/>
      <c r="X48" s="126">
        <f>SUM(X42:X47)</f>
        <v>0</v>
      </c>
      <c r="Y48" s="318">
        <f>SUM(Y42:Y47)</f>
        <v>0</v>
      </c>
      <c r="Z48" s="312"/>
      <c r="AA48" s="312"/>
      <c r="AB48" s="313"/>
      <c r="AC48" s="126">
        <f>SUM(AC42:AC47)</f>
        <v>0</v>
      </c>
      <c r="AD48" s="127">
        <f>SUM(AD42:AD47)</f>
        <v>0</v>
      </c>
    </row>
    <row r="49" spans="1:30" ht="15.75" thickBot="1" x14ac:dyDescent="0.3">
      <c r="A49" s="605" t="s">
        <v>77</v>
      </c>
      <c r="B49" s="605"/>
      <c r="C49" s="606"/>
      <c r="D49" s="305">
        <f>D48+D41</f>
        <v>0</v>
      </c>
      <c r="E49" s="315"/>
      <c r="F49" s="315"/>
      <c r="G49" s="316"/>
      <c r="H49" s="128">
        <f>H48+H41</f>
        <v>0</v>
      </c>
      <c r="I49" s="319">
        <f>I48+I41</f>
        <v>0</v>
      </c>
      <c r="J49" s="315"/>
      <c r="K49" s="315"/>
      <c r="L49" s="316"/>
      <c r="M49" s="128">
        <f>M48+M41</f>
        <v>0</v>
      </c>
      <c r="N49" s="129">
        <f>N48+N41</f>
        <v>0</v>
      </c>
      <c r="O49" s="317"/>
      <c r="P49" s="128">
        <f>P48+P41</f>
        <v>0</v>
      </c>
      <c r="Q49" s="319">
        <f>Q48+Q41</f>
        <v>0</v>
      </c>
      <c r="R49" s="315"/>
      <c r="S49" s="315"/>
      <c r="T49" s="316"/>
      <c r="U49" s="128">
        <f>U48+U41</f>
        <v>0</v>
      </c>
      <c r="V49" s="129">
        <f>V48+V41</f>
        <v>0</v>
      </c>
      <c r="W49" s="317"/>
      <c r="X49" s="128">
        <f>X48+X41</f>
        <v>0</v>
      </c>
      <c r="Y49" s="319">
        <f>Y48+Y41</f>
        <v>0</v>
      </c>
      <c r="Z49" s="315"/>
      <c r="AA49" s="315"/>
      <c r="AB49" s="316"/>
      <c r="AC49" s="128">
        <f>AC48+AC41</f>
        <v>0</v>
      </c>
      <c r="AD49" s="129">
        <f>AD48+AD41</f>
        <v>0</v>
      </c>
    </row>
    <row r="50" spans="1:30" x14ac:dyDescent="0.25">
      <c r="B50" s="100" t="s">
        <v>33</v>
      </c>
      <c r="C50" s="78"/>
      <c r="D50" s="78"/>
      <c r="E50" s="78"/>
      <c r="F50" s="78"/>
      <c r="G50" s="78"/>
      <c r="H50" s="78"/>
    </row>
    <row r="51" spans="1:30" x14ac:dyDescent="0.25">
      <c r="B51" s="100"/>
      <c r="C51" s="78"/>
      <c r="D51" s="78"/>
      <c r="E51" s="78"/>
      <c r="F51" s="78"/>
      <c r="G51" s="78"/>
      <c r="H51" s="78"/>
    </row>
    <row r="52" spans="1:30" ht="22.5" x14ac:dyDescent="0.25">
      <c r="A52" s="567" t="s">
        <v>79</v>
      </c>
      <c r="B52" s="567"/>
      <c r="C52" s="567"/>
      <c r="D52" s="567"/>
      <c r="E52" s="567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7"/>
      <c r="T52" s="567"/>
      <c r="U52" s="567"/>
      <c r="V52" s="567"/>
      <c r="W52" s="567"/>
      <c r="X52" s="567"/>
      <c r="Y52" s="567"/>
      <c r="Z52" s="567"/>
      <c r="AA52" s="567"/>
      <c r="AB52" s="567"/>
      <c r="AC52" s="567"/>
      <c r="AD52" s="567"/>
    </row>
    <row r="53" spans="1:30" x14ac:dyDescent="0.25">
      <c r="E53" s="130"/>
      <c r="F53" s="130"/>
      <c r="G53" s="130"/>
      <c r="H53" s="130"/>
      <c r="I53" s="130"/>
      <c r="J53" s="130"/>
      <c r="K53" s="130"/>
      <c r="L53" s="130"/>
      <c r="M53" s="130"/>
      <c r="N53" s="130"/>
    </row>
    <row r="54" spans="1:30" ht="13.9" customHeight="1" x14ac:dyDescent="0.25">
      <c r="E54" s="130"/>
      <c r="F54" s="130"/>
      <c r="G54" s="130"/>
      <c r="H54" s="130"/>
      <c r="I54" s="130"/>
      <c r="J54" s="130"/>
      <c r="K54" s="130"/>
      <c r="L54" s="130"/>
      <c r="M54" s="572" t="s">
        <v>121</v>
      </c>
      <c r="N54" s="572"/>
      <c r="T54" s="130"/>
      <c r="U54" s="573" t="s">
        <v>206</v>
      </c>
      <c r="V54" s="574"/>
      <c r="AB54" s="130"/>
      <c r="AC54" s="572" t="s">
        <v>235</v>
      </c>
      <c r="AD54" s="572"/>
    </row>
    <row r="55" spans="1:30" s="86" customFormat="1" ht="61.5" customHeight="1" x14ac:dyDescent="0.25">
      <c r="B55" s="150"/>
      <c r="C55" s="83"/>
      <c r="D55" s="83"/>
      <c r="E55" s="83"/>
      <c r="F55" s="83"/>
      <c r="G55" s="568" t="s">
        <v>236</v>
      </c>
      <c r="H55" s="569"/>
      <c r="I55" s="131"/>
      <c r="J55" s="131"/>
      <c r="K55" s="131"/>
      <c r="L55" s="131"/>
      <c r="M55" s="151" t="s">
        <v>35</v>
      </c>
      <c r="N55" s="151" t="s">
        <v>36</v>
      </c>
      <c r="P55" s="568" t="s">
        <v>237</v>
      </c>
      <c r="Q55" s="569"/>
      <c r="T55" s="131"/>
      <c r="U55" s="151" t="s">
        <v>35</v>
      </c>
      <c r="V55" s="151" t="s">
        <v>36</v>
      </c>
      <c r="X55" s="568" t="s">
        <v>238</v>
      </c>
      <c r="Y55" s="569"/>
      <c r="AB55" s="131"/>
      <c r="AC55" s="89" t="s">
        <v>35</v>
      </c>
      <c r="AD55" s="89" t="s">
        <v>36</v>
      </c>
    </row>
    <row r="56" spans="1:30" x14ac:dyDescent="0.25">
      <c r="D56" s="593" t="s">
        <v>54</v>
      </c>
      <c r="E56" s="593"/>
      <c r="F56" s="593"/>
      <c r="G56" s="594"/>
      <c r="H56" s="594"/>
      <c r="I56" s="86"/>
      <c r="J56" s="86"/>
      <c r="K56" s="86"/>
      <c r="L56" s="132"/>
      <c r="M56" s="133">
        <f>O10-N31-N32</f>
        <v>0</v>
      </c>
      <c r="N56" s="152" t="e">
        <f t="shared" ref="N56:N66" si="51">M56/G56</f>
        <v>#DIV/0!</v>
      </c>
      <c r="P56" s="594"/>
      <c r="Q56" s="594"/>
      <c r="T56" s="132"/>
      <c r="U56" s="133">
        <f>V10-V31-V32</f>
        <v>0</v>
      </c>
      <c r="V56" s="152" t="e">
        <f t="shared" ref="V56:V66" si="52">U56/P56</f>
        <v>#DIV/0!</v>
      </c>
      <c r="X56" s="594"/>
      <c r="Y56" s="594"/>
      <c r="AB56" s="132"/>
      <c r="AC56" s="135">
        <f>AC10-AD31-AD32</f>
        <v>0</v>
      </c>
      <c r="AD56" s="134" t="e">
        <f t="shared" ref="AD56:AD66" si="53">AC56/X56</f>
        <v>#DIV/0!</v>
      </c>
    </row>
    <row r="57" spans="1:30" x14ac:dyDescent="0.25">
      <c r="D57" s="609" t="s">
        <v>56</v>
      </c>
      <c r="E57" s="610"/>
      <c r="F57" s="611"/>
      <c r="G57" s="607"/>
      <c r="H57" s="608"/>
      <c r="I57" s="86"/>
      <c r="J57" s="86"/>
      <c r="K57" s="86"/>
      <c r="L57" s="132"/>
      <c r="M57" s="133">
        <f>O11-N33-N34</f>
        <v>0</v>
      </c>
      <c r="N57" s="134" t="e">
        <f t="shared" si="51"/>
        <v>#DIV/0!</v>
      </c>
      <c r="P57" s="607"/>
      <c r="Q57" s="608"/>
      <c r="T57" s="132"/>
      <c r="U57" s="135">
        <f>V11-V33-V34</f>
        <v>0</v>
      </c>
      <c r="V57" s="134" t="e">
        <f t="shared" si="52"/>
        <v>#DIV/0!</v>
      </c>
      <c r="X57" s="607"/>
      <c r="Y57" s="608"/>
      <c r="AB57" s="132"/>
      <c r="AC57" s="135">
        <f>AC11-AD33-AD34</f>
        <v>0</v>
      </c>
      <c r="AD57" s="134" t="e">
        <f t="shared" si="53"/>
        <v>#DIV/0!</v>
      </c>
    </row>
    <row r="58" spans="1:30" x14ac:dyDescent="0.25">
      <c r="D58" s="609" t="s">
        <v>55</v>
      </c>
      <c r="E58" s="610"/>
      <c r="F58" s="611"/>
      <c r="G58" s="607"/>
      <c r="H58" s="608"/>
      <c r="I58" s="86"/>
      <c r="J58" s="86"/>
      <c r="K58" s="86"/>
      <c r="L58" s="132"/>
      <c r="M58" s="133">
        <f>O12-N35-N36</f>
        <v>0</v>
      </c>
      <c r="N58" s="134" t="e">
        <f t="shared" si="51"/>
        <v>#DIV/0!</v>
      </c>
      <c r="P58" s="607"/>
      <c r="Q58" s="608"/>
      <c r="T58" s="132"/>
      <c r="U58" s="135">
        <f>V12-V35-V36</f>
        <v>0</v>
      </c>
      <c r="V58" s="134" t="e">
        <f t="shared" si="52"/>
        <v>#DIV/0!</v>
      </c>
      <c r="X58" s="607"/>
      <c r="Y58" s="608"/>
      <c r="AB58" s="132"/>
      <c r="AC58" s="135">
        <f>AC12-AD35-AD36</f>
        <v>0</v>
      </c>
      <c r="AD58" s="134" t="e">
        <f t="shared" si="53"/>
        <v>#DIV/0!</v>
      </c>
    </row>
    <row r="59" spans="1:30" x14ac:dyDescent="0.25">
      <c r="D59" s="593" t="s">
        <v>57</v>
      </c>
      <c r="E59" s="593"/>
      <c r="F59" s="593"/>
      <c r="G59" s="594"/>
      <c r="H59" s="594"/>
      <c r="L59" s="132"/>
      <c r="M59" s="133">
        <f>O13-N37-N38</f>
        <v>0</v>
      </c>
      <c r="N59" s="134" t="e">
        <f t="shared" si="51"/>
        <v>#DIV/0!</v>
      </c>
      <c r="P59" s="594"/>
      <c r="Q59" s="594"/>
      <c r="T59" s="132"/>
      <c r="U59" s="135">
        <f>V13-V37-V38</f>
        <v>0</v>
      </c>
      <c r="V59" s="134" t="e">
        <f t="shared" si="52"/>
        <v>#DIV/0!</v>
      </c>
      <c r="X59" s="594"/>
      <c r="Y59" s="594"/>
      <c r="AB59" s="132"/>
      <c r="AC59" s="135">
        <f>AC13-AD37-AD38</f>
        <v>0</v>
      </c>
      <c r="AD59" s="134" t="e">
        <f t="shared" si="53"/>
        <v>#DIV/0!</v>
      </c>
    </row>
    <row r="60" spans="1:30" x14ac:dyDescent="0.25">
      <c r="D60" s="593" t="s">
        <v>78</v>
      </c>
      <c r="E60" s="593"/>
      <c r="F60" s="593"/>
      <c r="G60" s="594"/>
      <c r="H60" s="594"/>
      <c r="L60" s="132"/>
      <c r="M60" s="133">
        <f>O14-N39-N40</f>
        <v>0</v>
      </c>
      <c r="N60" s="134" t="e">
        <f t="shared" si="51"/>
        <v>#DIV/0!</v>
      </c>
      <c r="P60" s="594"/>
      <c r="Q60" s="594"/>
      <c r="T60" s="132"/>
      <c r="U60" s="135">
        <f>V14-V39-V40</f>
        <v>0</v>
      </c>
      <c r="V60" s="134" t="e">
        <f t="shared" si="52"/>
        <v>#DIV/0!</v>
      </c>
      <c r="X60" s="594"/>
      <c r="Y60" s="594"/>
      <c r="AB60" s="132"/>
      <c r="AC60" s="135">
        <f>AC14-AD39-AD40</f>
        <v>0</v>
      </c>
      <c r="AD60" s="134" t="e">
        <f t="shared" si="53"/>
        <v>#DIV/0!</v>
      </c>
    </row>
    <row r="61" spans="1:30" x14ac:dyDescent="0.25">
      <c r="D61" s="597" t="s">
        <v>137</v>
      </c>
      <c r="E61" s="598"/>
      <c r="F61" s="599"/>
      <c r="G61" s="600">
        <f>SUM(G56:H60)</f>
        <v>0</v>
      </c>
      <c r="H61" s="600"/>
      <c r="L61" s="136"/>
      <c r="M61" s="143">
        <f>SUM(M56:M60)</f>
        <v>0</v>
      </c>
      <c r="N61" s="144" t="e">
        <f t="shared" si="51"/>
        <v>#DIV/0!</v>
      </c>
      <c r="P61" s="600">
        <f>SUM(P56:Q60)</f>
        <v>0</v>
      </c>
      <c r="Q61" s="600"/>
      <c r="T61" s="136"/>
      <c r="U61" s="145">
        <f>SUM(U56:U60)</f>
        <v>0</v>
      </c>
      <c r="V61" s="144" t="e">
        <f t="shared" si="52"/>
        <v>#DIV/0!</v>
      </c>
      <c r="X61" s="600">
        <f>SUM(X56:Y60)</f>
        <v>0</v>
      </c>
      <c r="Y61" s="600"/>
      <c r="AB61" s="136"/>
      <c r="AC61" s="145">
        <f>SUM(AC56:AC60)</f>
        <v>0</v>
      </c>
      <c r="AD61" s="144" t="e">
        <f t="shared" si="53"/>
        <v>#DIV/0!</v>
      </c>
    </row>
    <row r="62" spans="1:30" x14ac:dyDescent="0.25">
      <c r="D62" s="593" t="s">
        <v>62</v>
      </c>
      <c r="E62" s="593"/>
      <c r="F62" s="593"/>
      <c r="G62" s="594"/>
      <c r="H62" s="594"/>
      <c r="L62" s="132"/>
      <c r="M62" s="133">
        <f>O16-N42-N43</f>
        <v>0</v>
      </c>
      <c r="N62" s="134" t="e">
        <f t="shared" si="51"/>
        <v>#DIV/0!</v>
      </c>
      <c r="P62" s="594"/>
      <c r="Q62" s="594"/>
      <c r="T62" s="132"/>
      <c r="U62" s="135">
        <f>V16-V42-V43</f>
        <v>0</v>
      </c>
      <c r="V62" s="134" t="e">
        <f t="shared" si="52"/>
        <v>#DIV/0!</v>
      </c>
      <c r="X62" s="594"/>
      <c r="Y62" s="594"/>
      <c r="AB62" s="132"/>
      <c r="AC62" s="135">
        <f>AC16-AD42-AD43</f>
        <v>0</v>
      </c>
      <c r="AD62" s="134" t="e">
        <f t="shared" si="53"/>
        <v>#DIV/0!</v>
      </c>
    </row>
    <row r="63" spans="1:30" x14ac:dyDescent="0.25">
      <c r="D63" s="593" t="s">
        <v>63</v>
      </c>
      <c r="E63" s="593"/>
      <c r="F63" s="593"/>
      <c r="G63" s="594"/>
      <c r="H63" s="594"/>
      <c r="L63" s="132"/>
      <c r="M63" s="133">
        <f>O17-N44-N45</f>
        <v>0</v>
      </c>
      <c r="N63" s="134" t="e">
        <f t="shared" si="51"/>
        <v>#DIV/0!</v>
      </c>
      <c r="P63" s="616"/>
      <c r="Q63" s="617"/>
      <c r="T63" s="132"/>
      <c r="U63" s="135">
        <f>V17-V44-V45</f>
        <v>0</v>
      </c>
      <c r="V63" s="134" t="e">
        <f t="shared" si="52"/>
        <v>#DIV/0!</v>
      </c>
      <c r="X63" s="594"/>
      <c r="Y63" s="594"/>
      <c r="AB63" s="132"/>
      <c r="AC63" s="135">
        <f>AC17-AD44-AD45</f>
        <v>0</v>
      </c>
      <c r="AD63" s="134" t="e">
        <f t="shared" si="53"/>
        <v>#DIV/0!</v>
      </c>
    </row>
    <row r="64" spans="1:30" x14ac:dyDescent="0.25">
      <c r="D64" s="593" t="s">
        <v>64</v>
      </c>
      <c r="E64" s="593"/>
      <c r="F64" s="593"/>
      <c r="G64" s="594"/>
      <c r="H64" s="594"/>
      <c r="L64" s="132"/>
      <c r="M64" s="133">
        <f>O18-N46-N47</f>
        <v>0</v>
      </c>
      <c r="N64" s="134" t="e">
        <f t="shared" si="51"/>
        <v>#DIV/0!</v>
      </c>
      <c r="P64" s="616"/>
      <c r="Q64" s="617"/>
      <c r="T64" s="132"/>
      <c r="U64" s="135">
        <f>V18-V46-V47</f>
        <v>0</v>
      </c>
      <c r="V64" s="134" t="e">
        <f t="shared" si="52"/>
        <v>#DIV/0!</v>
      </c>
      <c r="X64" s="594"/>
      <c r="Y64" s="594"/>
      <c r="AB64" s="132"/>
      <c r="AC64" s="135">
        <f>AC18-AD46-AD47</f>
        <v>0</v>
      </c>
      <c r="AD64" s="134" t="e">
        <f t="shared" si="53"/>
        <v>#DIV/0!</v>
      </c>
    </row>
    <row r="65" spans="1:30" x14ac:dyDescent="0.25">
      <c r="D65" s="597" t="s">
        <v>136</v>
      </c>
      <c r="E65" s="598"/>
      <c r="F65" s="599"/>
      <c r="G65" s="600">
        <f>G62+G63+G64</f>
        <v>0</v>
      </c>
      <c r="H65" s="600"/>
      <c r="L65" s="136"/>
      <c r="M65" s="143">
        <f>M64+M63+M62</f>
        <v>0</v>
      </c>
      <c r="N65" s="144" t="e">
        <f t="shared" si="51"/>
        <v>#DIV/0!</v>
      </c>
      <c r="P65" s="600">
        <f>P62+P63+P64</f>
        <v>0</v>
      </c>
      <c r="Q65" s="600"/>
      <c r="T65" s="136"/>
      <c r="U65" s="145">
        <f>U64+U63+U62</f>
        <v>0</v>
      </c>
      <c r="V65" s="144" t="e">
        <f t="shared" si="52"/>
        <v>#DIV/0!</v>
      </c>
      <c r="X65" s="600">
        <f>X62+X63+X64</f>
        <v>0</v>
      </c>
      <c r="Y65" s="600"/>
      <c r="AB65" s="136"/>
      <c r="AC65" s="145">
        <f>AC64+AC63+AC62</f>
        <v>0</v>
      </c>
      <c r="AD65" s="144" t="e">
        <f t="shared" si="53"/>
        <v>#DIV/0!</v>
      </c>
    </row>
    <row r="66" spans="1:30" x14ac:dyDescent="0.25">
      <c r="D66" s="612" t="s">
        <v>77</v>
      </c>
      <c r="E66" s="613"/>
      <c r="F66" s="614"/>
      <c r="G66" s="615">
        <f>G61+G65</f>
        <v>0</v>
      </c>
      <c r="H66" s="615"/>
      <c r="L66" s="136"/>
      <c r="M66" s="149">
        <f>M65+M61</f>
        <v>0</v>
      </c>
      <c r="N66" s="147" t="e">
        <f t="shared" si="51"/>
        <v>#DIV/0!</v>
      </c>
      <c r="P66" s="615">
        <f>P61+P65</f>
        <v>0</v>
      </c>
      <c r="Q66" s="615"/>
      <c r="T66" s="136"/>
      <c r="U66" s="148">
        <f>U65+U61</f>
        <v>0</v>
      </c>
      <c r="V66" s="147" t="e">
        <f t="shared" si="52"/>
        <v>#DIV/0!</v>
      </c>
      <c r="X66" s="615">
        <f>X61+X65</f>
        <v>0</v>
      </c>
      <c r="Y66" s="615"/>
      <c r="AB66" s="136"/>
      <c r="AC66" s="146">
        <f>AC65+AC61</f>
        <v>0</v>
      </c>
      <c r="AD66" s="147" t="e">
        <f t="shared" si="53"/>
        <v>#DIV/0!</v>
      </c>
    </row>
    <row r="67" spans="1:30" x14ac:dyDescent="0.25">
      <c r="P67" s="139"/>
    </row>
    <row r="69" spans="1:30" x14ac:dyDescent="0.25">
      <c r="A69" s="130" t="s">
        <v>10</v>
      </c>
      <c r="B69" s="78"/>
      <c r="C69" s="137">
        <f>56.2323/12</f>
        <v>4.6860249999999999</v>
      </c>
      <c r="D69" s="138">
        <f>C69*12</f>
        <v>56.232299999999995</v>
      </c>
    </row>
    <row r="70" spans="1:30" ht="34.15" customHeight="1" x14ac:dyDescent="0.25">
      <c r="A70" s="554" t="s">
        <v>171</v>
      </c>
      <c r="B70" s="554"/>
      <c r="C70" s="140">
        <v>1.9035</v>
      </c>
    </row>
    <row r="71" spans="1:30" ht="15.75" x14ac:dyDescent="0.25">
      <c r="A71" s="166"/>
    </row>
    <row r="75" spans="1:30" x14ac:dyDescent="0.25">
      <c r="A75" s="381"/>
      <c r="B75" s="381"/>
      <c r="C75" s="381"/>
    </row>
  </sheetData>
  <mergeCells count="194">
    <mergeCell ref="A70:B70"/>
    <mergeCell ref="M8:N8"/>
    <mergeCell ref="T8:U8"/>
    <mergeCell ref="AA8:AB8"/>
    <mergeCell ref="AA10:AB10"/>
    <mergeCell ref="AA11:AB11"/>
    <mergeCell ref="M20:N20"/>
    <mergeCell ref="T10:U10"/>
    <mergeCell ref="F12:G12"/>
    <mergeCell ref="H14:I14"/>
    <mergeCell ref="O14:P14"/>
    <mergeCell ref="V14:W14"/>
    <mergeCell ref="F11:G11"/>
    <mergeCell ref="F10:G10"/>
    <mergeCell ref="H11:I11"/>
    <mergeCell ref="H12:I12"/>
    <mergeCell ref="M10:N10"/>
    <mergeCell ref="M11:N11"/>
    <mergeCell ref="O11:P11"/>
    <mergeCell ref="M12:N12"/>
    <mergeCell ref="O12:P12"/>
    <mergeCell ref="A16:A19"/>
    <mergeCell ref="A20:B20"/>
    <mergeCell ref="M13:N13"/>
    <mergeCell ref="AC11:AD11"/>
    <mergeCell ref="AA12:AB12"/>
    <mergeCell ref="AC12:AD12"/>
    <mergeCell ref="AA13:AB13"/>
    <mergeCell ref="AA14:AB14"/>
    <mergeCell ref="AA15:AB15"/>
    <mergeCell ref="AA16:AB16"/>
    <mergeCell ref="M18:N18"/>
    <mergeCell ref="M19:N19"/>
    <mergeCell ref="T11:U11"/>
    <mergeCell ref="V11:W11"/>
    <mergeCell ref="T12:U12"/>
    <mergeCell ref="V12:W12"/>
    <mergeCell ref="T13:U13"/>
    <mergeCell ref="T14:U14"/>
    <mergeCell ref="T16:U16"/>
    <mergeCell ref="T17:U17"/>
    <mergeCell ref="T18:U18"/>
    <mergeCell ref="AC16:AD16"/>
    <mergeCell ref="V13:W13"/>
    <mergeCell ref="AC13:AD13"/>
    <mergeCell ref="AA17:AB17"/>
    <mergeCell ref="V15:W15"/>
    <mergeCell ref="AC14:AD14"/>
    <mergeCell ref="M14:N14"/>
    <mergeCell ref="M15:N15"/>
    <mergeCell ref="M16:N16"/>
    <mergeCell ref="AC17:AD17"/>
    <mergeCell ref="H18:I18"/>
    <mergeCell ref="O18:P18"/>
    <mergeCell ref="V18:W18"/>
    <mergeCell ref="AC18:AD18"/>
    <mergeCell ref="H17:I17"/>
    <mergeCell ref="O17:P17"/>
    <mergeCell ref="V17:W17"/>
    <mergeCell ref="H16:I16"/>
    <mergeCell ref="O16:P16"/>
    <mergeCell ref="V16:W16"/>
    <mergeCell ref="F20:G20"/>
    <mergeCell ref="F19:G19"/>
    <mergeCell ref="F18:G18"/>
    <mergeCell ref="F17:G17"/>
    <mergeCell ref="F16:G16"/>
    <mergeCell ref="F15:G15"/>
    <mergeCell ref="O13:P13"/>
    <mergeCell ref="D2:E2"/>
    <mergeCell ref="I3:O3"/>
    <mergeCell ref="B6:AD6"/>
    <mergeCell ref="C7:I7"/>
    <mergeCell ref="J7:P7"/>
    <mergeCell ref="Q7:W7"/>
    <mergeCell ref="X7:AD7"/>
    <mergeCell ref="H20:I20"/>
    <mergeCell ref="O20:P20"/>
    <mergeCell ref="V20:W20"/>
    <mergeCell ref="AC20:AD20"/>
    <mergeCell ref="H19:I19"/>
    <mergeCell ref="O19:P19"/>
    <mergeCell ref="V19:W19"/>
    <mergeCell ref="AC19:AD19"/>
    <mergeCell ref="M17:N17"/>
    <mergeCell ref="D9:G9"/>
    <mergeCell ref="A1:AD1"/>
    <mergeCell ref="A10:A15"/>
    <mergeCell ref="Y9:AB9"/>
    <mergeCell ref="AC9:AD9"/>
    <mergeCell ref="H10:I10"/>
    <mergeCell ref="O10:P10"/>
    <mergeCell ref="V10:W10"/>
    <mergeCell ref="AC10:AD10"/>
    <mergeCell ref="H8:I8"/>
    <mergeCell ref="O8:P8"/>
    <mergeCell ref="V8:W8"/>
    <mergeCell ref="AC8:AD8"/>
    <mergeCell ref="AC15:AD15"/>
    <mergeCell ref="F8:G8"/>
    <mergeCell ref="F14:G14"/>
    <mergeCell ref="F13:G13"/>
    <mergeCell ref="H13:I13"/>
    <mergeCell ref="H9:I9"/>
    <mergeCell ref="K9:N9"/>
    <mergeCell ref="O9:P9"/>
    <mergeCell ref="R9:U9"/>
    <mergeCell ref="V9:W9"/>
    <mergeCell ref="H15:I15"/>
    <mergeCell ref="O15:P15"/>
    <mergeCell ref="D66:F66"/>
    <mergeCell ref="G66:H66"/>
    <mergeCell ref="P66:Q66"/>
    <mergeCell ref="X66:Y66"/>
    <mergeCell ref="D65:F65"/>
    <mergeCell ref="G65:H65"/>
    <mergeCell ref="P65:Q65"/>
    <mergeCell ref="X65:Y65"/>
    <mergeCell ref="D63:F63"/>
    <mergeCell ref="G63:H63"/>
    <mergeCell ref="P63:Q63"/>
    <mergeCell ref="X63:Y63"/>
    <mergeCell ref="D64:F64"/>
    <mergeCell ref="G64:H64"/>
    <mergeCell ref="P64:Q64"/>
    <mergeCell ref="X64:Y64"/>
    <mergeCell ref="A31:A41"/>
    <mergeCell ref="A42:A48"/>
    <mergeCell ref="A49:C49"/>
    <mergeCell ref="D56:F56"/>
    <mergeCell ref="G56:H56"/>
    <mergeCell ref="P59:Q59"/>
    <mergeCell ref="X59:Y59"/>
    <mergeCell ref="D60:F60"/>
    <mergeCell ref="G60:H60"/>
    <mergeCell ref="P60:Q60"/>
    <mergeCell ref="X60:Y60"/>
    <mergeCell ref="B37:B38"/>
    <mergeCell ref="B39:B40"/>
    <mergeCell ref="G58:H58"/>
    <mergeCell ref="D58:F58"/>
    <mergeCell ref="G57:H57"/>
    <mergeCell ref="D57:F57"/>
    <mergeCell ref="P58:Q58"/>
    <mergeCell ref="P57:Q57"/>
    <mergeCell ref="X58:Y58"/>
    <mergeCell ref="X57:Y57"/>
    <mergeCell ref="B21:AD21"/>
    <mergeCell ref="D62:F62"/>
    <mergeCell ref="G62:H62"/>
    <mergeCell ref="P62:Q62"/>
    <mergeCell ref="X62:Y62"/>
    <mergeCell ref="D59:F59"/>
    <mergeCell ref="G59:H59"/>
    <mergeCell ref="P56:Q56"/>
    <mergeCell ref="X56:Y56"/>
    <mergeCell ref="B23:S23"/>
    <mergeCell ref="W27:AD27"/>
    <mergeCell ref="D28:H28"/>
    <mergeCell ref="D61:F61"/>
    <mergeCell ref="G61:H61"/>
    <mergeCell ref="P61:Q61"/>
    <mergeCell ref="X61:Y61"/>
    <mergeCell ref="N29:N30"/>
    <mergeCell ref="V29:V30"/>
    <mergeCell ref="AD29:AD30"/>
    <mergeCell ref="I28:N28"/>
    <mergeCell ref="O28:P28"/>
    <mergeCell ref="Q28:V28"/>
    <mergeCell ref="W28:X28"/>
    <mergeCell ref="A75:C75"/>
    <mergeCell ref="A5:AD5"/>
    <mergeCell ref="A25:AD25"/>
    <mergeCell ref="A52:AD52"/>
    <mergeCell ref="G55:H55"/>
    <mergeCell ref="P55:Q55"/>
    <mergeCell ref="X55:Y55"/>
    <mergeCell ref="B48:C48"/>
    <mergeCell ref="M54:N54"/>
    <mergeCell ref="U54:V54"/>
    <mergeCell ref="AC54:AD54"/>
    <mergeCell ref="B41:C41"/>
    <mergeCell ref="B42:B43"/>
    <mergeCell ref="B44:B45"/>
    <mergeCell ref="B46:B47"/>
    <mergeCell ref="B31:B32"/>
    <mergeCell ref="B33:B34"/>
    <mergeCell ref="B35:B36"/>
    <mergeCell ref="D27:N27"/>
    <mergeCell ref="O27:V27"/>
    <mergeCell ref="AA18:AB18"/>
    <mergeCell ref="AA19:AB19"/>
    <mergeCell ref="AA20:AB20"/>
    <mergeCell ref="Y28:AD28"/>
  </mergeCells>
  <printOptions horizontalCentered="1"/>
  <pageMargins left="0" right="0" top="0" bottom="0" header="0.31496062992125984" footer="0.31496062992125984"/>
  <pageSetup paperSize="8" scale="51" orientation="landscape" r:id="rId1"/>
  <headerFooter>
    <oddFooter>Page &amp;P de &amp;N</oddFooter>
  </headerFooter>
  <rowBreaks count="1" manualBreakCount="1">
    <brk id="5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opLeftCell="B13" zoomScaleNormal="100" workbookViewId="0">
      <selection activeCell="C23" sqref="C23:E23"/>
    </sheetView>
  </sheetViews>
  <sheetFormatPr baseColWidth="10" defaultColWidth="11.42578125" defaultRowHeight="15" x14ac:dyDescent="0.25"/>
  <cols>
    <col min="1" max="1" width="24.7109375" style="5" customWidth="1"/>
    <col min="2" max="2" width="34.7109375" style="5" customWidth="1"/>
    <col min="3" max="3" width="17.7109375" style="5" customWidth="1"/>
    <col min="4" max="4" width="17" style="5" customWidth="1"/>
    <col min="5" max="5" width="12.140625" style="5" customWidth="1"/>
    <col min="6" max="7" width="17.42578125" style="5" customWidth="1"/>
    <col min="8" max="8" width="13.42578125" style="5" customWidth="1"/>
    <col min="9" max="9" width="17.7109375" style="5" customWidth="1"/>
    <col min="10" max="10" width="17.140625" style="5" customWidth="1"/>
    <col min="11" max="11" width="11.42578125" style="5" customWidth="1"/>
    <col min="12" max="12" width="16.28515625" style="5" customWidth="1"/>
    <col min="13" max="13" width="17.28515625" style="5" customWidth="1"/>
    <col min="14" max="14" width="14.42578125" style="5" customWidth="1"/>
    <col min="15" max="16384" width="11.42578125" style="5"/>
  </cols>
  <sheetData>
    <row r="1" spans="1:14" ht="35.25" customHeight="1" thickTop="1" thickBot="1" x14ac:dyDescent="0.3">
      <c r="A1" s="670" t="s">
        <v>157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2"/>
    </row>
    <row r="2" spans="1:14" ht="14.45" thickTop="1" x14ac:dyDescent="0.25"/>
    <row r="3" spans="1:14" ht="31.5" x14ac:dyDescent="0.25">
      <c r="A3" s="61" t="s">
        <v>52</v>
      </c>
    </row>
    <row r="4" spans="1:14" ht="15.6" x14ac:dyDescent="0.25">
      <c r="A4" s="61"/>
    </row>
    <row r="6" spans="1:14" ht="13.9" customHeight="1" x14ac:dyDescent="0.25">
      <c r="A6" s="156" t="s">
        <v>34</v>
      </c>
      <c r="C6" s="673">
        <v>2022</v>
      </c>
      <c r="D6" s="674"/>
      <c r="E6" s="675"/>
      <c r="F6" s="673">
        <v>2023</v>
      </c>
      <c r="G6" s="674"/>
      <c r="H6" s="675"/>
      <c r="I6" s="673">
        <v>2024</v>
      </c>
      <c r="J6" s="674"/>
      <c r="K6" s="674"/>
    </row>
    <row r="7" spans="1:14" s="160" customFormat="1" ht="47.25" customHeight="1" x14ac:dyDescent="0.25">
      <c r="C7" s="161" t="s">
        <v>239</v>
      </c>
      <c r="D7" s="161" t="s">
        <v>164</v>
      </c>
      <c r="E7" s="161" t="s">
        <v>145</v>
      </c>
      <c r="F7" s="161" t="s">
        <v>239</v>
      </c>
      <c r="G7" s="161" t="s">
        <v>164</v>
      </c>
      <c r="H7" s="161" t="s">
        <v>145</v>
      </c>
      <c r="I7" s="161" t="s">
        <v>239</v>
      </c>
      <c r="J7" s="161" t="s">
        <v>164</v>
      </c>
      <c r="K7" s="161" t="s">
        <v>145</v>
      </c>
    </row>
    <row r="8" spans="1:14" ht="15" customHeight="1" x14ac:dyDescent="0.25">
      <c r="A8" s="678" t="s">
        <v>75</v>
      </c>
      <c r="B8" s="153" t="s">
        <v>54</v>
      </c>
      <c r="C8" s="331"/>
      <c r="D8" s="331"/>
      <c r="E8" s="331"/>
      <c r="F8" s="331"/>
      <c r="G8" s="331"/>
      <c r="H8" s="331"/>
      <c r="I8" s="331"/>
      <c r="J8" s="331"/>
      <c r="K8" s="331"/>
    </row>
    <row r="9" spans="1:14" ht="30" x14ac:dyDescent="0.25">
      <c r="A9" s="679"/>
      <c r="B9" s="154" t="s">
        <v>56</v>
      </c>
      <c r="C9" s="331"/>
      <c r="D9" s="331"/>
      <c r="E9" s="331"/>
      <c r="F9" s="331"/>
      <c r="G9" s="331"/>
      <c r="H9" s="331"/>
      <c r="I9" s="331"/>
      <c r="J9" s="331"/>
      <c r="K9" s="331"/>
    </row>
    <row r="10" spans="1:14" x14ac:dyDescent="0.25">
      <c r="A10" s="679"/>
      <c r="B10" s="153" t="s">
        <v>55</v>
      </c>
      <c r="C10" s="331"/>
      <c r="D10" s="331"/>
      <c r="E10" s="331"/>
      <c r="F10" s="331"/>
      <c r="G10" s="331"/>
      <c r="H10" s="331"/>
      <c r="I10" s="331"/>
      <c r="J10" s="331"/>
      <c r="K10" s="331"/>
    </row>
    <row r="11" spans="1:14" ht="30" x14ac:dyDescent="0.25">
      <c r="A11" s="679"/>
      <c r="B11" s="155" t="s">
        <v>57</v>
      </c>
      <c r="C11" s="331"/>
      <c r="D11" s="331"/>
      <c r="E11" s="331"/>
      <c r="F11" s="331"/>
      <c r="G11" s="331"/>
      <c r="H11" s="331"/>
      <c r="I11" s="331"/>
      <c r="J11" s="331"/>
      <c r="K11" s="331"/>
    </row>
    <row r="12" spans="1:14" ht="18" x14ac:dyDescent="0.25">
      <c r="A12" s="679"/>
      <c r="B12" s="155" t="s">
        <v>58</v>
      </c>
      <c r="C12" s="331"/>
      <c r="D12" s="331"/>
      <c r="E12" s="331"/>
      <c r="F12" s="331"/>
      <c r="G12" s="331"/>
      <c r="H12" s="331"/>
      <c r="I12" s="331"/>
      <c r="J12" s="331"/>
      <c r="K12" s="331"/>
    </row>
    <row r="13" spans="1:14" ht="29.25" x14ac:dyDescent="0.25">
      <c r="A13" s="680"/>
      <c r="B13" s="157" t="s">
        <v>83</v>
      </c>
      <c r="C13" s="348">
        <f t="shared" ref="C13:K13" si="0">SUM(C8:C12)</f>
        <v>0</v>
      </c>
      <c r="D13" s="348">
        <f t="shared" si="0"/>
        <v>0</v>
      </c>
      <c r="E13" s="348">
        <f t="shared" si="0"/>
        <v>0</v>
      </c>
      <c r="F13" s="348">
        <f t="shared" si="0"/>
        <v>0</v>
      </c>
      <c r="G13" s="348">
        <f t="shared" si="0"/>
        <v>0</v>
      </c>
      <c r="H13" s="348">
        <f t="shared" si="0"/>
        <v>0</v>
      </c>
      <c r="I13" s="348">
        <f t="shared" si="0"/>
        <v>0</v>
      </c>
      <c r="J13" s="349">
        <f t="shared" si="0"/>
        <v>0</v>
      </c>
      <c r="K13" s="348">
        <f t="shared" si="0"/>
        <v>0</v>
      </c>
    </row>
    <row r="14" spans="1:14" x14ac:dyDescent="0.25">
      <c r="A14" s="425" t="s">
        <v>61</v>
      </c>
      <c r="B14" s="153" t="s">
        <v>62</v>
      </c>
      <c r="C14" s="331"/>
      <c r="D14" s="331"/>
      <c r="E14" s="331"/>
      <c r="F14" s="331"/>
      <c r="G14" s="331"/>
      <c r="H14" s="331"/>
      <c r="I14" s="331"/>
      <c r="J14" s="331"/>
      <c r="K14" s="331"/>
    </row>
    <row r="15" spans="1:14" x14ac:dyDescent="0.25">
      <c r="A15" s="425"/>
      <c r="B15" s="153" t="s">
        <v>63</v>
      </c>
      <c r="C15" s="331"/>
      <c r="D15" s="331"/>
      <c r="E15" s="331"/>
      <c r="F15" s="331"/>
      <c r="G15" s="331"/>
      <c r="H15" s="331"/>
      <c r="I15" s="331"/>
      <c r="J15" s="331"/>
      <c r="K15" s="331"/>
    </row>
    <row r="16" spans="1:14" x14ac:dyDescent="0.25">
      <c r="A16" s="425"/>
      <c r="B16" s="153" t="s">
        <v>64</v>
      </c>
      <c r="C16" s="331"/>
      <c r="D16" s="331"/>
      <c r="E16" s="331"/>
      <c r="F16" s="331"/>
      <c r="G16" s="331"/>
      <c r="H16" s="331"/>
      <c r="I16" s="331"/>
      <c r="J16" s="331"/>
      <c r="K16" s="331"/>
    </row>
    <row r="17" spans="1:11" x14ac:dyDescent="0.25">
      <c r="A17" s="681"/>
      <c r="B17" s="158" t="s">
        <v>76</v>
      </c>
      <c r="C17" s="350">
        <f t="shared" ref="C17:K17" si="1">SUM(C14:C16)</f>
        <v>0</v>
      </c>
      <c r="D17" s="350">
        <f t="shared" si="1"/>
        <v>0</v>
      </c>
      <c r="E17" s="350">
        <f t="shared" si="1"/>
        <v>0</v>
      </c>
      <c r="F17" s="350">
        <f t="shared" si="1"/>
        <v>0</v>
      </c>
      <c r="G17" s="350">
        <f t="shared" si="1"/>
        <v>0</v>
      </c>
      <c r="H17" s="350">
        <f t="shared" si="1"/>
        <v>0</v>
      </c>
      <c r="I17" s="350">
        <f t="shared" si="1"/>
        <v>0</v>
      </c>
      <c r="J17" s="351">
        <f t="shared" si="1"/>
        <v>0</v>
      </c>
      <c r="K17" s="350">
        <f t="shared" si="1"/>
        <v>0</v>
      </c>
    </row>
    <row r="18" spans="1:11" x14ac:dyDescent="0.25">
      <c r="A18" s="676" t="s">
        <v>77</v>
      </c>
      <c r="B18" s="677"/>
      <c r="C18" s="352">
        <f t="shared" ref="C18:K18" si="2">C13+C17</f>
        <v>0</v>
      </c>
      <c r="D18" s="352">
        <f t="shared" si="2"/>
        <v>0</v>
      </c>
      <c r="E18" s="352">
        <f t="shared" si="2"/>
        <v>0</v>
      </c>
      <c r="F18" s="352">
        <f t="shared" si="2"/>
        <v>0</v>
      </c>
      <c r="G18" s="352">
        <f t="shared" si="2"/>
        <v>0</v>
      </c>
      <c r="H18" s="352">
        <f t="shared" si="2"/>
        <v>0</v>
      </c>
      <c r="I18" s="352">
        <f t="shared" si="2"/>
        <v>0</v>
      </c>
      <c r="J18" s="353">
        <f t="shared" si="2"/>
        <v>0</v>
      </c>
      <c r="K18" s="352">
        <f t="shared" si="2"/>
        <v>0</v>
      </c>
    </row>
    <row r="19" spans="1:11" x14ac:dyDescent="0.25">
      <c r="A19" s="7"/>
    </row>
    <row r="21" spans="1:11" x14ac:dyDescent="0.25">
      <c r="A21" s="375" t="s">
        <v>155</v>
      </c>
      <c r="B21" s="376"/>
      <c r="C21" s="667">
        <v>2022</v>
      </c>
      <c r="D21" s="668"/>
      <c r="E21" s="669"/>
      <c r="F21" s="667">
        <v>2023</v>
      </c>
      <c r="G21" s="668"/>
      <c r="H21" s="669"/>
      <c r="I21" s="667">
        <v>2024</v>
      </c>
      <c r="J21" s="668"/>
      <c r="K21" s="668"/>
    </row>
    <row r="23" spans="1:11" ht="26.25" customHeight="1" x14ac:dyDescent="0.25">
      <c r="B23" s="159" t="s">
        <v>84</v>
      </c>
      <c r="C23" s="664"/>
      <c r="D23" s="665"/>
      <c r="E23" s="666"/>
      <c r="F23" s="664"/>
      <c r="G23" s="665"/>
      <c r="H23" s="666"/>
      <c r="I23" s="664"/>
      <c r="J23" s="665"/>
      <c r="K23" s="666"/>
    </row>
    <row r="25" spans="1:11" x14ac:dyDescent="0.25">
      <c r="A25" s="5" t="s">
        <v>165</v>
      </c>
    </row>
    <row r="27" spans="1:11" x14ac:dyDescent="0.25">
      <c r="A27" s="381"/>
      <c r="B27" s="381"/>
      <c r="C27" s="381"/>
    </row>
  </sheetData>
  <mergeCells count="14">
    <mergeCell ref="A1:N1"/>
    <mergeCell ref="C6:E6"/>
    <mergeCell ref="C21:E21"/>
    <mergeCell ref="A18:B18"/>
    <mergeCell ref="A8:A13"/>
    <mergeCell ref="A14:A17"/>
    <mergeCell ref="I6:K6"/>
    <mergeCell ref="F6:H6"/>
    <mergeCell ref="F23:H23"/>
    <mergeCell ref="F21:H21"/>
    <mergeCell ref="I21:K21"/>
    <mergeCell ref="A27:C27"/>
    <mergeCell ref="I23:K23"/>
    <mergeCell ref="C23:E23"/>
  </mergeCells>
  <printOptions horizontalCentered="1"/>
  <pageMargins left="0" right="0" top="0" bottom="0" header="0.31496062992125984" footer="0.31496062992125984"/>
  <pageSetup paperSize="9" scale="58" orientation="landscape" r:id="rId1"/>
  <headerFooter>
    <oddFooter>Page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topLeftCell="A19" zoomScale="90" zoomScaleNormal="90" workbookViewId="0">
      <selection activeCell="D24" sqref="D24"/>
    </sheetView>
  </sheetViews>
  <sheetFormatPr baseColWidth="10" defaultColWidth="11.42578125" defaultRowHeight="15" x14ac:dyDescent="0.25"/>
  <cols>
    <col min="1" max="1" width="35.42578125" style="5" customWidth="1"/>
    <col min="2" max="2" width="18.85546875" style="5" customWidth="1"/>
    <col min="3" max="3" width="43.7109375" style="5" customWidth="1"/>
    <col min="4" max="4" width="16" style="5" customWidth="1"/>
    <col min="5" max="5" width="13.85546875" style="5" customWidth="1"/>
    <col min="6" max="6" width="14.28515625" style="5" customWidth="1"/>
    <col min="7" max="7" width="15.28515625" style="5" customWidth="1"/>
    <col min="8" max="16384" width="11.42578125" style="5"/>
  </cols>
  <sheetData>
    <row r="1" spans="1:7" ht="47.25" customHeight="1" thickTop="1" thickBot="1" x14ac:dyDescent="0.3">
      <c r="A1" s="670" t="s">
        <v>146</v>
      </c>
      <c r="B1" s="671"/>
      <c r="C1" s="671"/>
      <c r="D1" s="671"/>
      <c r="E1" s="671"/>
      <c r="F1" s="671"/>
      <c r="G1" s="672"/>
    </row>
    <row r="2" spans="1:7" ht="14.45" thickTop="1" x14ac:dyDescent="0.25"/>
    <row r="4" spans="1:7" x14ac:dyDescent="0.25">
      <c r="A4" s="340"/>
      <c r="B4" s="161" t="s">
        <v>210</v>
      </c>
      <c r="C4" s="341"/>
      <c r="D4" s="342" t="s">
        <v>138</v>
      </c>
      <c r="E4" s="342" t="s">
        <v>138</v>
      </c>
      <c r="F4" s="342" t="s">
        <v>138</v>
      </c>
    </row>
    <row r="5" spans="1:7" s="327" customFormat="1" ht="18.75" x14ac:dyDescent="0.3">
      <c r="A5" s="332"/>
      <c r="B5" s="333">
        <v>2021</v>
      </c>
      <c r="C5" s="333"/>
      <c r="D5" s="333">
        <f>B5+1</f>
        <v>2022</v>
      </c>
      <c r="E5" s="333">
        <f>D5+1</f>
        <v>2023</v>
      </c>
      <c r="F5" s="333">
        <f>E5+1</f>
        <v>2024</v>
      </c>
    </row>
    <row r="6" spans="1:7" ht="57" customHeight="1" x14ac:dyDescent="0.25">
      <c r="A6" s="154" t="s">
        <v>156</v>
      </c>
      <c r="B6" s="335"/>
      <c r="C6" s="344" t="s">
        <v>252</v>
      </c>
      <c r="D6" s="343">
        <f>B6</f>
        <v>0</v>
      </c>
      <c r="E6" s="343">
        <f>SUM(D6:D9)</f>
        <v>0</v>
      </c>
      <c r="F6" s="343">
        <f>SUM(E6:E9)</f>
        <v>0</v>
      </c>
    </row>
    <row r="7" spans="1:7" ht="15" customHeight="1" x14ac:dyDescent="0.25">
      <c r="A7" s="347"/>
      <c r="B7" s="360"/>
      <c r="C7" s="344" t="s">
        <v>253</v>
      </c>
      <c r="D7" s="343">
        <f>GVT!O20</f>
        <v>0</v>
      </c>
      <c r="E7" s="343">
        <f>GVT!V20</f>
        <v>0</v>
      </c>
      <c r="F7" s="343">
        <f>GVT!AC20</f>
        <v>0</v>
      </c>
    </row>
    <row r="8" spans="1:7" ht="51" customHeight="1" x14ac:dyDescent="0.25">
      <c r="A8" s="347"/>
      <c r="B8" s="360"/>
      <c r="C8" s="344" t="s">
        <v>147</v>
      </c>
      <c r="D8" s="343">
        <f>'EFFETS FINANCIERS FLUX ETPT'!E50+'EFFETS FINANCIERS FLUX ETPT'!C61+'EFFETS FINANCIERS FLUX ETPT'!C62</f>
        <v>0</v>
      </c>
      <c r="E8" s="343">
        <f>'EFFETS FINANCIERS FLUX ETPT'!H50+'EFFETS FINANCIERS FLUX ETPT'!F61+'EFFETS FINANCIERS FLUX ETPT'!F62</f>
        <v>0</v>
      </c>
      <c r="F8" s="362">
        <f>'EFFETS FINANCIERS FLUX ETPT'!K50+'EFFETS FINANCIERS FLUX ETPT'!K61+'EFFETS FINANCIERS FLUX ETPT'!K62</f>
        <v>0</v>
      </c>
    </row>
    <row r="9" spans="1:7" ht="51.75" customHeight="1" x14ac:dyDescent="0.25">
      <c r="A9" s="347"/>
      <c r="B9" s="360"/>
      <c r="C9" s="344" t="s">
        <v>148</v>
      </c>
      <c r="D9" s="343">
        <f>'EFFETS FINANCIERS FLUX ETPT'!E54+'EFFETS FINANCIERS FLUX ETPT'!C63</f>
        <v>0</v>
      </c>
      <c r="E9" s="343">
        <f>'EFFETS FINANCIERS FLUX ETPT'!H54+'EFFETS FINANCIERS FLUX ETPT'!F63</f>
        <v>0</v>
      </c>
      <c r="F9" s="343">
        <f>'EFFETS FINANCIERS FLUX ETPT'!K54+'EFFETS FINANCIERS FLUX ETPT'!I63</f>
        <v>0</v>
      </c>
    </row>
    <row r="10" spans="1:7" ht="17.25" customHeight="1" x14ac:dyDescent="0.25">
      <c r="A10" s="347"/>
      <c r="B10" s="360"/>
      <c r="C10" s="345" t="s">
        <v>149</v>
      </c>
      <c r="D10" s="346">
        <f>GVT!M61</f>
        <v>0</v>
      </c>
      <c r="E10" s="346">
        <f>GVT!U61</f>
        <v>0</v>
      </c>
      <c r="F10" s="346">
        <f>GVT!AC61</f>
        <v>0</v>
      </c>
    </row>
    <row r="11" spans="1:7" ht="18" customHeight="1" x14ac:dyDescent="0.25">
      <c r="A11" s="347"/>
      <c r="B11" s="360"/>
      <c r="C11" s="345" t="s">
        <v>150</v>
      </c>
      <c r="D11" s="346">
        <f>GVT!M65</f>
        <v>0</v>
      </c>
      <c r="E11" s="346">
        <f>GVT!U65</f>
        <v>0</v>
      </c>
      <c r="F11" s="346">
        <f>GVT!AC65</f>
        <v>0</v>
      </c>
    </row>
    <row r="12" spans="1:7" ht="54" customHeight="1" x14ac:dyDescent="0.25">
      <c r="A12" s="344" t="s">
        <v>151</v>
      </c>
      <c r="B12" s="335"/>
      <c r="C12" s="344" t="s">
        <v>151</v>
      </c>
      <c r="D12" s="343">
        <f>'PRIMES HC VACATIONS'!C13</f>
        <v>0</v>
      </c>
      <c r="E12" s="343">
        <f>'PRIMES HC VACATIONS'!F13</f>
        <v>0</v>
      </c>
      <c r="F12" s="343">
        <f>'PRIMES HC VACATIONS'!I13</f>
        <v>0</v>
      </c>
    </row>
    <row r="13" spans="1:7" ht="54.75" customHeight="1" x14ac:dyDescent="0.25">
      <c r="A13" s="344" t="s">
        <v>154</v>
      </c>
      <c r="B13" s="335"/>
      <c r="C13" s="344" t="s">
        <v>154</v>
      </c>
      <c r="D13" s="343">
        <f>'PRIMES HC VACATIONS'!C17</f>
        <v>0</v>
      </c>
      <c r="E13" s="343">
        <f>'PRIMES HC VACATIONS'!F17</f>
        <v>0</v>
      </c>
      <c r="F13" s="343">
        <f>'PRIMES HC VACATIONS'!I17</f>
        <v>0</v>
      </c>
    </row>
    <row r="14" spans="1:7" ht="28.15" customHeight="1" x14ac:dyDescent="0.25">
      <c r="A14" s="344" t="s">
        <v>158</v>
      </c>
      <c r="B14" s="335"/>
      <c r="C14" s="344" t="s">
        <v>158</v>
      </c>
      <c r="D14" s="343">
        <f>'PRIMES HC VACATIONS'!E17+'PRIMES HC VACATIONS'!E13</f>
        <v>0</v>
      </c>
      <c r="E14" s="343">
        <f>'PRIMES HC VACATIONS'!H17+'PRIMES HC VACATIONS'!H13</f>
        <v>0</v>
      </c>
      <c r="F14" s="343">
        <f>'PRIMES HC VACATIONS'!G17+'PRIMES HC VACATIONS'!G13</f>
        <v>0</v>
      </c>
    </row>
    <row r="15" spans="1:7" ht="36" customHeight="1" x14ac:dyDescent="0.25">
      <c r="A15" s="334" t="s">
        <v>153</v>
      </c>
      <c r="B15" s="335"/>
      <c r="C15" s="334" t="s">
        <v>153</v>
      </c>
      <c r="D15" s="343">
        <f>'PRIMES HC VACATIONS'!C23</f>
        <v>0</v>
      </c>
      <c r="E15" s="343">
        <f>'PRIMES HC VACATIONS'!F23</f>
        <v>0</v>
      </c>
      <c r="F15" s="343">
        <f>'PRIMES HC VACATIONS'!I23</f>
        <v>0</v>
      </c>
    </row>
    <row r="16" spans="1:7" ht="37.5" customHeight="1" x14ac:dyDescent="0.25">
      <c r="A16" s="334" t="s">
        <v>152</v>
      </c>
      <c r="B16" s="335"/>
      <c r="C16" s="334" t="s">
        <v>152</v>
      </c>
      <c r="D16" s="343">
        <f>'PRIMES HC VACATIONS'!D18</f>
        <v>0</v>
      </c>
      <c r="E16" s="343">
        <f>'PRIMES HC VACATIONS'!G18</f>
        <v>0</v>
      </c>
      <c r="F16" s="343">
        <f>'PRIMES HC VACATIONS'!J18</f>
        <v>0</v>
      </c>
    </row>
    <row r="17" spans="1:7" ht="37.5" customHeight="1" x14ac:dyDescent="0.25">
      <c r="A17" s="334" t="s">
        <v>160</v>
      </c>
      <c r="B17" s="335"/>
      <c r="C17" s="334" t="s">
        <v>160</v>
      </c>
      <c r="D17" s="335"/>
      <c r="E17" s="335"/>
      <c r="F17" s="335"/>
    </row>
    <row r="18" spans="1:7" ht="43.5" customHeight="1" x14ac:dyDescent="0.25">
      <c r="A18" s="334" t="s">
        <v>161</v>
      </c>
      <c r="B18" s="335"/>
      <c r="C18" s="334" t="s">
        <v>161</v>
      </c>
      <c r="D18" s="335"/>
      <c r="E18" s="335"/>
      <c r="F18" s="335"/>
    </row>
    <row r="19" spans="1:7" ht="32.25" customHeight="1" x14ac:dyDescent="0.25">
      <c r="A19" s="334" t="s">
        <v>139</v>
      </c>
      <c r="B19" s="335"/>
      <c r="C19" s="334" t="s">
        <v>139</v>
      </c>
      <c r="D19" s="335"/>
      <c r="E19" s="335"/>
      <c r="F19" s="335"/>
    </row>
    <row r="20" spans="1:7" x14ac:dyDescent="0.25">
      <c r="A20" s="334" t="s">
        <v>140</v>
      </c>
      <c r="B20" s="335"/>
      <c r="C20" s="334" t="s">
        <v>140</v>
      </c>
      <c r="D20" s="335"/>
      <c r="E20" s="335"/>
      <c r="F20" s="335"/>
    </row>
    <row r="21" spans="1:7" ht="45" customHeight="1" x14ac:dyDescent="0.25">
      <c r="A21" s="334" t="s">
        <v>163</v>
      </c>
      <c r="B21" s="335"/>
      <c r="C21" s="334" t="s">
        <v>163</v>
      </c>
      <c r="D21" s="335"/>
      <c r="E21" s="335"/>
      <c r="F21" s="335"/>
    </row>
    <row r="22" spans="1:7" ht="22.5" customHeight="1" x14ac:dyDescent="0.25">
      <c r="A22" s="334" t="s">
        <v>141</v>
      </c>
      <c r="B22" s="335"/>
      <c r="C22" s="334" t="s">
        <v>141</v>
      </c>
      <c r="D22" s="335"/>
      <c r="E22" s="335"/>
      <c r="F22" s="335"/>
    </row>
    <row r="23" spans="1:7" ht="27.75" customHeight="1" x14ac:dyDescent="0.25">
      <c r="A23" s="334" t="s">
        <v>162</v>
      </c>
      <c r="B23" s="335"/>
      <c r="C23" s="334" t="s">
        <v>162</v>
      </c>
      <c r="D23" s="335"/>
      <c r="E23" s="335"/>
      <c r="F23" s="335"/>
    </row>
    <row r="24" spans="1:7" ht="28.5" x14ac:dyDescent="0.25">
      <c r="A24" s="336" t="s">
        <v>142</v>
      </c>
      <c r="B24" s="337">
        <f t="shared" ref="B24" si="0">SUM(B6:B23)</f>
        <v>0</v>
      </c>
      <c r="C24" s="338" t="s">
        <v>142</v>
      </c>
      <c r="D24" s="337">
        <f>SUM(D6:D9)+SUM(D12:D23)</f>
        <v>0</v>
      </c>
      <c r="E24" s="337">
        <f>SUM(E6:E9)+SUM(E12:E23)</f>
        <v>0</v>
      </c>
      <c r="F24" s="339">
        <f>SUM(F6:F9)+SUM(F12:F23)</f>
        <v>0</v>
      </c>
    </row>
    <row r="25" spans="1:7" x14ac:dyDescent="0.25">
      <c r="B25" s="328"/>
      <c r="C25" s="328"/>
      <c r="D25" s="329"/>
      <c r="E25" s="330"/>
      <c r="F25" s="330"/>
      <c r="G25" s="330"/>
    </row>
    <row r="26" spans="1:7" x14ac:dyDescent="0.25">
      <c r="B26" s="328"/>
      <c r="C26" s="328"/>
      <c r="D26" s="329"/>
      <c r="E26" s="330"/>
      <c r="F26" s="330"/>
      <c r="G26" s="330"/>
    </row>
    <row r="27" spans="1:7" x14ac:dyDescent="0.25">
      <c r="C27" s="328"/>
      <c r="D27" s="329"/>
      <c r="E27" s="330"/>
      <c r="F27" s="330"/>
      <c r="G27" s="330"/>
    </row>
    <row r="28" spans="1:7" x14ac:dyDescent="0.25">
      <c r="C28" s="328"/>
      <c r="D28" s="329"/>
      <c r="E28" s="330"/>
      <c r="F28" s="330"/>
      <c r="G28" s="330"/>
    </row>
    <row r="29" spans="1:7" x14ac:dyDescent="0.25">
      <c r="C29" s="328"/>
      <c r="D29" s="330"/>
      <c r="E29" s="330"/>
      <c r="F29" s="330"/>
      <c r="G29" s="330"/>
    </row>
    <row r="30" spans="1:7" x14ac:dyDescent="0.25">
      <c r="C30" s="328"/>
      <c r="D30" s="330"/>
      <c r="E30" s="330"/>
      <c r="F30" s="330"/>
      <c r="G30" s="330"/>
    </row>
    <row r="31" spans="1:7" x14ac:dyDescent="0.25">
      <c r="A31" s="381"/>
      <c r="B31" s="381"/>
      <c r="C31" s="381"/>
      <c r="D31" s="330"/>
      <c r="E31" s="330"/>
      <c r="F31" s="330"/>
      <c r="G31" s="330"/>
    </row>
    <row r="32" spans="1:7" x14ac:dyDescent="0.25">
      <c r="C32" s="328"/>
      <c r="D32" s="330"/>
      <c r="E32" s="330"/>
      <c r="F32" s="330"/>
      <c r="G32" s="330"/>
    </row>
    <row r="33" spans="3:7" x14ac:dyDescent="0.25">
      <c r="C33" s="328"/>
      <c r="D33" s="330"/>
      <c r="E33" s="330"/>
      <c r="F33" s="330"/>
      <c r="G33" s="330"/>
    </row>
    <row r="34" spans="3:7" x14ac:dyDescent="0.25">
      <c r="C34" s="328"/>
      <c r="D34" s="328"/>
      <c r="E34" s="328"/>
      <c r="F34" s="328"/>
      <c r="G34" s="328"/>
    </row>
    <row r="35" spans="3:7" x14ac:dyDescent="0.25">
      <c r="C35" s="328"/>
      <c r="D35" s="328"/>
      <c r="E35" s="328"/>
      <c r="F35" s="328"/>
      <c r="G35" s="328"/>
    </row>
    <row r="36" spans="3:7" x14ac:dyDescent="0.25">
      <c r="C36" s="328"/>
      <c r="D36" s="328"/>
      <c r="E36" s="328"/>
      <c r="F36" s="328"/>
      <c r="G36" s="328"/>
    </row>
    <row r="37" spans="3:7" x14ac:dyDescent="0.25">
      <c r="C37" s="328"/>
      <c r="D37" s="328"/>
      <c r="E37" s="328"/>
      <c r="F37" s="328"/>
      <c r="G37" s="328"/>
    </row>
    <row r="38" spans="3:7" x14ac:dyDescent="0.25">
      <c r="C38" s="328"/>
      <c r="D38" s="328"/>
      <c r="E38" s="328"/>
      <c r="F38" s="328"/>
      <c r="G38" s="328"/>
    </row>
    <row r="39" spans="3:7" x14ac:dyDescent="0.25">
      <c r="C39" s="328"/>
      <c r="D39" s="328"/>
      <c r="E39" s="328"/>
      <c r="F39" s="328"/>
      <c r="G39" s="328"/>
    </row>
    <row r="40" spans="3:7" x14ac:dyDescent="0.25">
      <c r="C40" s="328"/>
      <c r="D40" s="328"/>
      <c r="E40" s="328"/>
      <c r="F40" s="328"/>
      <c r="G40" s="328"/>
    </row>
    <row r="41" spans="3:7" x14ac:dyDescent="0.25">
      <c r="C41" s="328"/>
      <c r="D41" s="328"/>
      <c r="E41" s="328"/>
      <c r="F41" s="328"/>
      <c r="G41" s="328"/>
    </row>
  </sheetData>
  <mergeCells count="2">
    <mergeCell ref="A1:G1"/>
    <mergeCell ref="A31:C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Page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9" sqref="E9"/>
    </sheetView>
  </sheetViews>
  <sheetFormatPr baseColWidth="10" defaultRowHeight="15" x14ac:dyDescent="0.25"/>
  <cols>
    <col min="1" max="1" width="33.5703125" customWidth="1"/>
    <col min="2" max="2" width="11.7109375" bestFit="1" customWidth="1"/>
  </cols>
  <sheetData>
    <row r="1" spans="1:7" ht="21.6" thickTop="1" thickBot="1" x14ac:dyDescent="0.35">
      <c r="A1" s="670" t="s">
        <v>172</v>
      </c>
      <c r="B1" s="671"/>
      <c r="C1" s="671"/>
      <c r="D1" s="671"/>
      <c r="E1" s="671"/>
      <c r="F1" s="671"/>
      <c r="G1" s="672"/>
    </row>
    <row r="2" spans="1:7" thickTop="1" x14ac:dyDescent="0.3"/>
    <row r="6" spans="1:7" ht="15.75" thickBot="1" x14ac:dyDescent="0.3"/>
    <row r="7" spans="1:7" x14ac:dyDescent="0.25">
      <c r="A7" s="359" t="s">
        <v>167</v>
      </c>
      <c r="B7" s="357">
        <v>2021</v>
      </c>
      <c r="C7" s="357">
        <v>2022</v>
      </c>
      <c r="D7" s="357">
        <v>2023</v>
      </c>
      <c r="E7" s="358">
        <v>2024</v>
      </c>
    </row>
    <row r="8" spans="1:7" x14ac:dyDescent="0.25">
      <c r="A8" s="354" t="s">
        <v>166</v>
      </c>
      <c r="B8" s="355">
        <f>'SYNTHESE DETERMTS EVOLUTION MS'!B6</f>
        <v>0</v>
      </c>
      <c r="C8" s="355">
        <f>'SYNTHESE DETERMTS EVOLUTION MS'!D6</f>
        <v>0</v>
      </c>
      <c r="D8" s="355">
        <f>'SYNTHESE DETERMTS EVOLUTION MS'!E6</f>
        <v>0</v>
      </c>
      <c r="E8" s="356">
        <f>'SYNTHESE DETERMTS EVOLUTION MS'!F6</f>
        <v>0</v>
      </c>
    </row>
    <row r="9" spans="1:7" x14ac:dyDescent="0.25">
      <c r="A9" s="354" t="s">
        <v>168</v>
      </c>
      <c r="B9" s="355">
        <v>1</v>
      </c>
      <c r="C9" s="355">
        <f>'SYNTHESE DETERMTS EVOLUTION MS'!D8+'SYNTHESE DETERMTS EVOLUTION MS'!D9</f>
        <v>0</v>
      </c>
      <c r="D9" s="355">
        <f>'SYNTHESE DETERMTS EVOLUTION MS'!E8+'SYNTHESE DETERMTS EVOLUTION MS'!E9</f>
        <v>0</v>
      </c>
      <c r="E9" s="356">
        <f>'SYNTHESE DETERMTS EVOLUTION MS'!F8+'SYNTHESE DETERMTS EVOLUTION MS'!F9</f>
        <v>0</v>
      </c>
    </row>
    <row r="10" spans="1:7" x14ac:dyDescent="0.25">
      <c r="A10" s="354" t="s">
        <v>169</v>
      </c>
      <c r="B10" s="355">
        <f>'SYNTHESE DETERMTS EVOLUTION MS'!B12+'SYNTHESE DETERMTS EVOLUTION MS'!B13+'SYNTHESE DETERMTS EVOLUTION MS'!B14+'SYNTHESE DETERMTS EVOLUTION MS'!B17+'SYNTHESE DETERMTS EVOLUTION MS'!B18</f>
        <v>0</v>
      </c>
      <c r="C10" s="355">
        <f>'SYNTHESE DETERMTS EVOLUTION MS'!D12+'SYNTHESE DETERMTS EVOLUTION MS'!D13+'SYNTHESE DETERMTS EVOLUTION MS'!D14+'SYNTHESE DETERMTS EVOLUTION MS'!D17+'SYNTHESE DETERMTS EVOLUTION MS'!D18</f>
        <v>0</v>
      </c>
      <c r="D10" s="355">
        <f>'SYNTHESE DETERMTS EVOLUTION MS'!E12+'SYNTHESE DETERMTS EVOLUTION MS'!E13+'SYNTHESE DETERMTS EVOLUTION MS'!E14+'SYNTHESE DETERMTS EVOLUTION MS'!E17+'SYNTHESE DETERMTS EVOLUTION MS'!E18</f>
        <v>0</v>
      </c>
      <c r="E10" s="356">
        <f>'SYNTHESE DETERMTS EVOLUTION MS'!F12+'SYNTHESE DETERMTS EVOLUTION MS'!F13+'SYNTHESE DETERMTS EVOLUTION MS'!F14+'SYNTHESE DETERMTS EVOLUTION MS'!F17+'SYNTHESE DETERMTS EVOLUTION MS'!F18</f>
        <v>0</v>
      </c>
    </row>
    <row r="11" spans="1:7" x14ac:dyDescent="0.25">
      <c r="A11" s="354" t="s">
        <v>159</v>
      </c>
      <c r="B11" s="355">
        <f>'SYNTHESE DETERMTS EVOLUTION MS'!B15+'SYNTHESE DETERMTS EVOLUTION MS'!B16</f>
        <v>0</v>
      </c>
      <c r="C11" s="355">
        <f>'SYNTHESE DETERMTS EVOLUTION MS'!D15+'SYNTHESE DETERMTS EVOLUTION MS'!D16</f>
        <v>0</v>
      </c>
      <c r="D11" s="355">
        <f>'SYNTHESE DETERMTS EVOLUTION MS'!E15+'SYNTHESE DETERMTS EVOLUTION MS'!E16</f>
        <v>0</v>
      </c>
      <c r="E11" s="356">
        <f>'SYNTHESE DETERMTS EVOLUTION MS'!F15+'SYNTHESE DETERMTS EVOLUTION MS'!F16</f>
        <v>0</v>
      </c>
    </row>
    <row r="12" spans="1:7" x14ac:dyDescent="0.25">
      <c r="A12" s="354" t="s">
        <v>170</v>
      </c>
      <c r="B12" s="355">
        <f>'SYNTHESE DETERMTS EVOLUTION MS'!B21</f>
        <v>0</v>
      </c>
      <c r="C12" s="355">
        <f>'SYNTHESE DETERMTS EVOLUTION MS'!D21</f>
        <v>0</v>
      </c>
      <c r="D12" s="355">
        <f>'SYNTHESE DETERMTS EVOLUTION MS'!E21</f>
        <v>0</v>
      </c>
      <c r="E12" s="356">
        <f>'SYNTHESE DETERMTS EVOLUTION MS'!F21</f>
        <v>0</v>
      </c>
    </row>
    <row r="20" spans="1:3" ht="14.45" x14ac:dyDescent="0.3">
      <c r="B20" s="361"/>
    </row>
    <row r="29" spans="1:3" x14ac:dyDescent="0.25">
      <c r="A29" s="381"/>
      <c r="B29" s="381"/>
      <c r="C29" s="381"/>
    </row>
  </sheetData>
  <mergeCells count="2">
    <mergeCell ref="A29:C29"/>
    <mergeCell ref="A1:G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F6AB092CB10419F0FBB75D1FB1461" ma:contentTypeVersion="0" ma:contentTypeDescription="Crée un document." ma:contentTypeScope="" ma:versionID="03ab67078fc41bf01ff6b64113ba321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146F7F-0842-4997-8F9E-504C93AAEA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EF2B80-7483-4212-ABF3-0BAD6594FB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BB005E-8DFF-4D14-8DB2-4E2B58C55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11</vt:i4>
      </vt:variant>
    </vt:vector>
  </HeadingPairs>
  <TitlesOfParts>
    <vt:vector size="19" baseType="lpstr">
      <vt:lpstr>GUIDE DSG</vt:lpstr>
      <vt:lpstr>ETPT SCHEMA EMPLOIS SS PLAF</vt:lpstr>
      <vt:lpstr>ETPT SCHEMA EMPLOIS HORS PLAF</vt:lpstr>
      <vt:lpstr>EFFETS FINANCIERS FLUX ETPT</vt:lpstr>
      <vt:lpstr>GVT</vt:lpstr>
      <vt:lpstr>PRIMES HC VACATIONS</vt:lpstr>
      <vt:lpstr>SYNTHESE DETERMTS EVOLUTION MS</vt:lpstr>
      <vt:lpstr>GRAPHIQUE</vt:lpstr>
      <vt:lpstr>'EFFETS FINANCIERS FLUX ETPT'!Print_Area</vt:lpstr>
      <vt:lpstr>'ETPT SCHEMA EMPLOIS HORS PLAF'!Print_Area</vt:lpstr>
      <vt:lpstr>'ETPT SCHEMA EMPLOIS SS PLAF'!Print_Area</vt:lpstr>
      <vt:lpstr>GVT!Print_Area</vt:lpstr>
      <vt:lpstr>'PRIMES HC VACATIONS'!Print_Area</vt:lpstr>
      <vt:lpstr>'EFFETS FINANCIERS FLUX ETPT'!Zone_d_impression</vt:lpstr>
      <vt:lpstr>'ETPT SCHEMA EMPLOIS HORS PLAF'!Zone_d_impression</vt:lpstr>
      <vt:lpstr>'ETPT SCHEMA EMPLOIS SS PLAF'!Zone_d_impression</vt:lpstr>
      <vt:lpstr>GVT!Zone_d_impression</vt:lpstr>
      <vt:lpstr>'PRIMES HC VACATIONS'!Zone_d_impression</vt:lpstr>
      <vt:lpstr>'SYNTHESE DETERMTS EVOLUTION MS'!Zone_d_impression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2019-10-29T13:30:03Z</cp:lastPrinted>
  <dcterms:created xsi:type="dcterms:W3CDTF">2017-09-28T12:37:40Z</dcterms:created>
  <dcterms:modified xsi:type="dcterms:W3CDTF">2022-04-06T14:44:53Z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0x010100287F6AB092CB10419F0FBB75D1FB1461</vt:lpwstr>
  </property>
</Properties>
</file>